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ick\Desktop\Thesis Research project 2023\Final folder\"/>
    </mc:Choice>
  </mc:AlternateContent>
  <xr:revisionPtr revIDLastSave="0" documentId="13_ncr:1_{05F644D8-C05D-4CC3-9393-E39777CA6EF2}" xr6:coauthVersionLast="47" xr6:coauthVersionMax="47" xr10:uidLastSave="{00000000-0000-0000-0000-000000000000}"/>
  <bookViews>
    <workbookView xWindow="-105" yWindow="0" windowWidth="14610" windowHeight="15585" tabRatio="801" xr2:uid="{5E20F199-8B0D-4AD4-9356-75DFA8D27778}"/>
  </bookViews>
  <sheets>
    <sheet name="NR (Natural rubber)" sheetId="5" r:id="rId1"/>
    <sheet name="PCR-A (acetyelene)" sheetId="1" r:id="rId2"/>
    <sheet name="PCR-B (butadiene)" sheetId="4" r:id="rId3"/>
    <sheet name="Polymerization" sheetId="7" r:id="rId4"/>
    <sheet name="Characterization results" sheetId="11" r:id="rId5"/>
    <sheet name="Inventory results-characteris" sheetId="10" r:id="rId6"/>
    <sheet name="Inventory results-uncharacteris" sheetId="9" r:id="rId7"/>
  </sheets>
  <externalReferences>
    <externalReference r:id="rId8"/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5" l="1"/>
  <c r="B17" i="1" l="1"/>
  <c r="B6" i="1" l="1"/>
  <c r="C26" i="5" l="1"/>
  <c r="C29" i="5" s="1"/>
  <c r="C8" i="5"/>
  <c r="C20" i="4" l="1"/>
  <c r="B44" i="1"/>
  <c r="B45" i="1"/>
  <c r="B26" i="1"/>
  <c r="B18" i="1"/>
  <c r="B19" i="1"/>
  <c r="C7" i="1"/>
  <c r="P48" i="1"/>
  <c r="P46" i="1"/>
  <c r="C47" i="1" s="1"/>
  <c r="P43" i="1"/>
  <c r="B43" i="1" s="1"/>
  <c r="J13" i="7"/>
  <c r="J10" i="7"/>
  <c r="C11" i="7" s="1"/>
  <c r="J9" i="7"/>
  <c r="J8" i="7"/>
  <c r="C6" i="7"/>
  <c r="B10" i="4"/>
  <c r="B7" i="4"/>
  <c r="B6" i="4"/>
  <c r="J19" i="4"/>
  <c r="R36" i="1"/>
  <c r="B36" i="1" s="1"/>
  <c r="R39" i="1"/>
  <c r="P38" i="1"/>
  <c r="B16" i="7"/>
  <c r="C16" i="7" s="1"/>
  <c r="C10" i="7" l="1"/>
  <c r="C46" i="1"/>
  <c r="B13" i="7"/>
  <c r="C13" i="7" s="1"/>
  <c r="C12" i="7"/>
  <c r="B8" i="7"/>
  <c r="C8" i="7" s="1"/>
  <c r="B9" i="7"/>
  <c r="C9" i="7" s="1"/>
  <c r="C7" i="7"/>
  <c r="B7" i="1"/>
  <c r="C15" i="7"/>
  <c r="C48" i="1"/>
  <c r="C45" i="1"/>
  <c r="C43" i="1"/>
  <c r="B42" i="1"/>
  <c r="C42" i="1" s="1"/>
  <c r="B37" i="1"/>
  <c r="B41" i="1"/>
  <c r="B32" i="1"/>
  <c r="B16" i="1"/>
  <c r="C50" i="1"/>
  <c r="P39" i="1"/>
  <c r="B39" i="1" s="1"/>
  <c r="B17" i="4"/>
  <c r="C19" i="4"/>
  <c r="C15" i="4"/>
  <c r="C14" i="4"/>
  <c r="C13" i="4"/>
  <c r="C12" i="4"/>
  <c r="C10" i="4"/>
  <c r="C9" i="4"/>
  <c r="C8" i="4"/>
  <c r="C7" i="4"/>
  <c r="C6" i="4"/>
  <c r="C6" i="5"/>
  <c r="C7" i="5"/>
  <c r="C10" i="5"/>
  <c r="B16" i="4"/>
  <c r="C16" i="4" s="1"/>
  <c r="B13" i="4"/>
  <c r="B11" i="4"/>
  <c r="C11" i="4" s="1"/>
  <c r="C29" i="1"/>
  <c r="C28" i="1"/>
  <c r="C11" i="1"/>
  <c r="C10" i="1"/>
  <c r="C30" i="1"/>
  <c r="C14" i="1"/>
  <c r="B14" i="1"/>
  <c r="B33" i="1"/>
  <c r="B30" i="1"/>
  <c r="B28" i="1"/>
  <c r="B27" i="1"/>
  <c r="B24" i="1"/>
  <c r="B13" i="1"/>
  <c r="B12" i="1"/>
  <c r="B9" i="1"/>
  <c r="B8" i="1"/>
  <c r="B20" i="1"/>
  <c r="L10" i="1"/>
  <c r="B10" i="1" s="1"/>
  <c r="C24" i="5"/>
  <c r="C16" i="5"/>
  <c r="C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tc={32493EA8-258E-4D4A-B578-B87BC311F601}</author>
  </authors>
  <commentList>
    <comment ref="R34" authorId="0" shapeId="0" xr:uid="{32493EA8-258E-4D4A-B578-B87BC311F601}">
      <text>
        <t>[Threaded comment]
Your version of Excel allows you to read this threaded comment; however, any edits to it will get removed if the file is opened in a newer version of Excel. Learn more: https://go.microsoft.com/fwlink/?linkid=870924
Comment:
    Add appendice number</t>
      </text>
    </comment>
  </commentList>
</comments>
</file>

<file path=xl/sharedStrings.xml><?xml version="1.0" encoding="utf-8"?>
<sst xmlns="http://schemas.openxmlformats.org/spreadsheetml/2006/main" count="12739" uniqueCount="1245">
  <si>
    <t>Input</t>
  </si>
  <si>
    <t>Unit</t>
  </si>
  <si>
    <t>Amount</t>
  </si>
  <si>
    <t>Limestone</t>
  </si>
  <si>
    <t>t</t>
  </si>
  <si>
    <t>Coke</t>
  </si>
  <si>
    <t>kg</t>
  </si>
  <si>
    <t>Iron sheet</t>
  </si>
  <si>
    <t>Electricity</t>
  </si>
  <si>
    <t>Water</t>
  </si>
  <si>
    <t>Compressed air</t>
  </si>
  <si>
    <t>Nitrogen</t>
  </si>
  <si>
    <t>Output</t>
  </si>
  <si>
    <t>Calcium carbide</t>
  </si>
  <si>
    <t>SO2</t>
  </si>
  <si>
    <t>CO2</t>
  </si>
  <si>
    <t>Sodium hypochlorite</t>
  </si>
  <si>
    <t>Sodium hydroxide</t>
  </si>
  <si>
    <t>VOC</t>
  </si>
  <si>
    <t>g</t>
  </si>
  <si>
    <t>kWh</t>
  </si>
  <si>
    <t>Nm3</t>
  </si>
  <si>
    <t>EAFG</t>
  </si>
  <si>
    <t>Polychloroprene</t>
  </si>
  <si>
    <t>Acrylonitrile</t>
  </si>
  <si>
    <t>Acetaldehyde</t>
  </si>
  <si>
    <t>Aniline</t>
  </si>
  <si>
    <t>Styrene</t>
  </si>
  <si>
    <t>Toluene</t>
  </si>
  <si>
    <t>Carbon disulfide</t>
  </si>
  <si>
    <t>Diesel use in tillage</t>
  </si>
  <si>
    <t>kg/ha/year</t>
  </si>
  <si>
    <t>Ammonia</t>
  </si>
  <si>
    <t>Diesel</t>
  </si>
  <si>
    <t>Fresh latex</t>
  </si>
  <si>
    <t>Electricity, medium voltage</t>
  </si>
  <si>
    <t>-</t>
  </si>
  <si>
    <t>kilogram</t>
  </si>
  <si>
    <t>Butadiene</t>
  </si>
  <si>
    <t>Concentrated latex</t>
  </si>
  <si>
    <t>Purified block rubber production</t>
  </si>
  <si>
    <t>Units</t>
  </si>
  <si>
    <t>Hevea:</t>
  </si>
  <si>
    <t>Agriculture</t>
  </si>
  <si>
    <t>Inputs</t>
  </si>
  <si>
    <t>N fertilizer</t>
  </si>
  <si>
    <t>(Jawjit et al., 2010)</t>
  </si>
  <si>
    <t>P fertilizer</t>
  </si>
  <si>
    <t>Outputs</t>
  </si>
  <si>
    <t>Latex concentration</t>
  </si>
  <si>
    <t>LPG</t>
  </si>
  <si>
    <t>Purified block rubber</t>
  </si>
  <si>
    <t xml:space="preserve">References </t>
  </si>
  <si>
    <t>Comments</t>
  </si>
  <si>
    <t>Calculation/conversion</t>
  </si>
  <si>
    <t>l/ha/year -&gt; kg/ha/year</t>
  </si>
  <si>
    <t>1252 MJ  / 48 MJ</t>
  </si>
  <si>
    <t xml:space="preserve">1000 MJ / 44 MJ </t>
  </si>
  <si>
    <t>0,78 L x 0,84 kg</t>
  </si>
  <si>
    <t>1 kg LPG = 46-51 MJ/kg</t>
  </si>
  <si>
    <t xml:space="preserve">1 kg diesel = 42-46 MJ/kg </t>
  </si>
  <si>
    <t xml:space="preserve"> 1 kg diesel = 42-46 MJ/kg </t>
  </si>
  <si>
    <t>300 MJ / 44 MJ</t>
  </si>
  <si>
    <t>1liter diesel = 0,84 kg, Market for diesel LoC RoW</t>
  </si>
  <si>
    <t>Calcium carbide production</t>
  </si>
  <si>
    <t>Acetylene - polychloroprene</t>
  </si>
  <si>
    <t>Acetylene</t>
  </si>
  <si>
    <t>Chloroprene production</t>
  </si>
  <si>
    <t>Chloroprene</t>
  </si>
  <si>
    <t>80% pure calcium carbide</t>
  </si>
  <si>
    <t>Acetylene production / dry generator</t>
  </si>
  <si>
    <t>Nox</t>
  </si>
  <si>
    <t>kg /kg rubber</t>
  </si>
  <si>
    <t>Huo et al. (2022)</t>
  </si>
  <si>
    <t>Zhang et al. (2021)</t>
  </si>
  <si>
    <t>Zhang et al. (2021); Huo et al. (2022)</t>
  </si>
  <si>
    <t xml:space="preserve"> Huo et al. (2022) electricity use for lime production is added to electricity use for carbide production</t>
  </si>
  <si>
    <t xml:space="preserve"> Huo et al. (2022) mention 1,73 tonne of limestone is used for lime production</t>
  </si>
  <si>
    <t xml:space="preserve"> </t>
  </si>
  <si>
    <t>Final value</t>
  </si>
  <si>
    <t>Schobert (2014)</t>
  </si>
  <si>
    <t xml:space="preserve">1 Nm3 = 1,25 kg </t>
  </si>
  <si>
    <t xml:space="preserve">Total kWh =  3256 + 23,04 </t>
  </si>
  <si>
    <t>Particle matter; dust</t>
  </si>
  <si>
    <t>Electrode paste; electrode</t>
  </si>
  <si>
    <t>; 67</t>
  </si>
  <si>
    <t>(Norris, 1945)</t>
  </si>
  <si>
    <t>Zhang et al. (2021); Schobert (2014)</t>
  </si>
  <si>
    <t>Assuming a dry generator process with a ratio of 1:1 water to calcium carbide (Norris, 1945)</t>
  </si>
  <si>
    <t>Nm3 -&gt; kg</t>
  </si>
  <si>
    <t>gr</t>
  </si>
  <si>
    <t>Nm3 = m3</t>
  </si>
  <si>
    <t>45,6 Nm3 x 1,25 kg</t>
  </si>
  <si>
    <t>Hydrochloric acid</t>
  </si>
  <si>
    <t>Values, if multiple</t>
  </si>
  <si>
    <t>21,3 Nm3 x 1,25</t>
  </si>
  <si>
    <t>Electricity, market for electricity, high voltage 60%</t>
  </si>
  <si>
    <t>Electricity, hydro, run-of-river 40%</t>
  </si>
  <si>
    <t>(Denka, 2022)</t>
  </si>
  <si>
    <t>40% electricity demand met by run-of-river hydro</t>
  </si>
  <si>
    <t>Electricity, grid</t>
  </si>
  <si>
    <t>The World Bank (2015)</t>
  </si>
  <si>
    <t>Caustic soda</t>
  </si>
  <si>
    <t>Sodium nitrite</t>
  </si>
  <si>
    <t>Nitric acid</t>
  </si>
  <si>
    <t>Liquid chlorine</t>
  </si>
  <si>
    <t>Chlroroprene</t>
  </si>
  <si>
    <t>Calcium chloride</t>
  </si>
  <si>
    <t>Steam</t>
  </si>
  <si>
    <t>Demineralised water</t>
  </si>
  <si>
    <t>Assumed energy content of 2.75 MJ/kg</t>
  </si>
  <si>
    <t>GJ</t>
  </si>
  <si>
    <t>m3</t>
  </si>
  <si>
    <t>Raw data</t>
  </si>
  <si>
    <t xml:space="preserve">The World Bank (2015); </t>
  </si>
  <si>
    <t>MJ -&gt; kg</t>
  </si>
  <si>
    <t>m3 -&gt; kg</t>
  </si>
  <si>
    <t>17,5 m3  x 1000 kg</t>
  </si>
  <si>
    <t>8,99 m3 x 1000 kg</t>
  </si>
  <si>
    <t>252,2 m3 x 1,25 kg</t>
  </si>
  <si>
    <t>Chlorine</t>
  </si>
  <si>
    <t>Caustic soda (sodium hydroxide)</t>
  </si>
  <si>
    <t>Deionised water is considered to be the best representation available</t>
  </si>
  <si>
    <t>liter/ha/year</t>
  </si>
  <si>
    <t>In 2008, the fresh latex production in Thailand was about 3 million ton with an average yield of 5.64 ton fresh latex per hectare</t>
  </si>
  <si>
    <t>Jawjit et al. (2010)</t>
  </si>
  <si>
    <t>kg/ton conc.latex</t>
  </si>
  <si>
    <t>MJ/ton conc. Latex</t>
  </si>
  <si>
    <t>kWh/ton conc. latex</t>
  </si>
  <si>
    <t>MJ/ton STR (block rubber)</t>
  </si>
  <si>
    <t>kWh/ton STR (block rubber)</t>
  </si>
  <si>
    <t>Waste to incinerator</t>
  </si>
  <si>
    <t>Waste (incinerated)</t>
  </si>
  <si>
    <t>Brine make-up</t>
  </si>
  <si>
    <t>Cl gas (chlorine)</t>
  </si>
  <si>
    <t>NO 100% (nitric oxide)</t>
  </si>
  <si>
    <t>Process water</t>
  </si>
  <si>
    <t>Cooling water</t>
  </si>
  <si>
    <t>Filtered water</t>
  </si>
  <si>
    <t>Power</t>
  </si>
  <si>
    <t>High purity N2</t>
  </si>
  <si>
    <t>High purity N2 (nitrogen)</t>
  </si>
  <si>
    <t>35.770 MJ / 2,75 MJ/kg</t>
  </si>
  <si>
    <t>22.100 MJ / 2,75 MJ/kg</t>
  </si>
  <si>
    <t>Cooling water is not included, assuming it is reused</t>
  </si>
  <si>
    <t>1 m3 = 1.2506 kg/m3</t>
  </si>
  <si>
    <t>Butadiene - polychloroprene</t>
  </si>
  <si>
    <t>Chloroprene monomer</t>
  </si>
  <si>
    <t>Caloric value of 28,6 MJ/kg</t>
  </si>
  <si>
    <t>645 kg x 28,6 MJ</t>
  </si>
  <si>
    <t>kg -&gt; MJ</t>
  </si>
  <si>
    <t>Water, decarbonised</t>
  </si>
  <si>
    <t>Assumed Nm3 is equal to m3, pressure 800kPa</t>
  </si>
  <si>
    <t>Chloroprene monomer, acetylene</t>
  </si>
  <si>
    <t>Decarbonised water is considered</t>
  </si>
  <si>
    <t>800 kPa</t>
  </si>
  <si>
    <t>800 kPA</t>
  </si>
  <si>
    <t>38310 MJ / 2,75 MJ/kg</t>
  </si>
  <si>
    <t>It is assumed that Electric Arc Furnace Gasses are used in quicklime production in closed furnaces</t>
  </si>
  <si>
    <t>Martin &amp; Mithcell (2022)</t>
  </si>
  <si>
    <t>name</t>
  </si>
  <si>
    <t>categories</t>
  </si>
  <si>
    <t>type</t>
  </si>
  <si>
    <t>unit</t>
  </si>
  <si>
    <t>database</t>
  </si>
  <si>
    <t>Purified block rubber
production | Purified block
rubber | VN | Int. Mat.
processes</t>
  </si>
  <si>
    <t>Polychloroprene production,
butadiene | Polychloroprene,
butadiene | JP | Int. Mat.
processes</t>
  </si>
  <si>
    <t>Polychloroprene production,
acetylene | Polychloroprene,
acetylene | JP | Int. Mat.
processes</t>
  </si>
  <si>
    <t>1,4-Butanediol</t>
  </si>
  <si>
    <t>('air', 'urban air close to ground')</t>
  </si>
  <si>
    <t>emission</t>
  </si>
  <si>
    <t>biosphere3</t>
  </si>
  <si>
    <t>2-Aminopropanol</t>
  </si>
  <si>
    <t>2-Nitrobenzoic acid</t>
  </si>
  <si>
    <t>Basalt</t>
  </si>
  <si>
    <t>('natural resource', 'in ground')</t>
  </si>
  <si>
    <t>natural resource</t>
  </si>
  <si>
    <t>Benzal chloride</t>
  </si>
  <si>
    <t>BOD5, Biological Oxygen Demand</t>
  </si>
  <si>
    <t>('water', 'ground-')</t>
  </si>
  <si>
    <t>Boron trifluoride</t>
  </si>
  <si>
    <t>Calcite</t>
  </si>
  <si>
    <t>Calcium</t>
  </si>
  <si>
    <t>Carbon</t>
  </si>
  <si>
    <t>('soil', 'agricultural')</t>
  </si>
  <si>
    <t>Carbon dioxide, in air</t>
  </si>
  <si>
    <t>('natural resource', 'in air')</t>
  </si>
  <si>
    <t>Carbon dioxide, non-fossil</t>
  </si>
  <si>
    <t>Carbon, organic, in soil or biomass stock</t>
  </si>
  <si>
    <t>Chlormequat</t>
  </si>
  <si>
    <t>Cinidon-ethyl</t>
  </si>
  <si>
    <t>Clay, bentonite</t>
  </si>
  <si>
    <t>Clay, unspecified</t>
  </si>
  <si>
    <t>Cloransulam-methyl</t>
  </si>
  <si>
    <t>COD, Chemical Oxygen Demand</t>
  </si>
  <si>
    <t>Diclofop</t>
  </si>
  <si>
    <t>Dissolved solids</t>
  </si>
  <si>
    <t>DOC, Dissolved Organic Carbon</t>
  </si>
  <si>
    <t>Ethyl cellulose</t>
  </si>
  <si>
    <t>Feldspar</t>
  </si>
  <si>
    <t>Fenoxaprop</t>
  </si>
  <si>
    <t>Fenpropimorph</t>
  </si>
  <si>
    <t>Flucarbazone sodium salt</t>
  </si>
  <si>
    <t>Fluosilicic acid</t>
  </si>
  <si>
    <t>Glufosinate</t>
  </si>
  <si>
    <t>Granite</t>
  </si>
  <si>
    <t>Gravel</t>
  </si>
  <si>
    <t>Heat, waste</t>
  </si>
  <si>
    <t>megajoule</t>
  </si>
  <si>
    <t>Helium</t>
  </si>
  <si>
    <t>Hexaconazole</t>
  </si>
  <si>
    <t>Hydrocarbons, aliphatic, alkanes, cyclic</t>
  </si>
  <si>
    <t>Hydrocarbons, aliphatic, alkanes, unspecified</t>
  </si>
  <si>
    <t>Hydrocarbons, aliphatic, unsaturated</t>
  </si>
  <si>
    <t>Hydrocarbons, chlorinated</t>
  </si>
  <si>
    <t>Iodosulfuron</t>
  </si>
  <si>
    <t>Isocyanic acid</t>
  </si>
  <si>
    <t>Krypton</t>
  </si>
  <si>
    <t>Mefenpyr</t>
  </si>
  <si>
    <t>Metaldehyde</t>
  </si>
  <si>
    <t>Graphite</t>
  </si>
  <si>
    <t>Nitrogen, organic bound</t>
  </si>
  <si>
    <t>Occupation, inland waterbody, unspecified</t>
  </si>
  <si>
    <t>('natural resource', 'land')</t>
  </si>
  <si>
    <t>square meter-year</t>
  </si>
  <si>
    <t>Occupation, lake, artificial</t>
  </si>
  <si>
    <t>Occupation, river, artificial</t>
  </si>
  <si>
    <t>Occupation, seabed, drilling and mining</t>
  </si>
  <si>
    <t>Occupation, seabed, infrastructure</t>
  </si>
  <si>
    <t>Occupation, seabed, unspecified</t>
  </si>
  <si>
    <t>Olivine</t>
  </si>
  <si>
    <t>Ozone</t>
  </si>
  <si>
    <t>Particulate Matter, &gt; 10 um</t>
  </si>
  <si>
    <t>Perlite</t>
  </si>
  <si>
    <t>Platinum</t>
  </si>
  <si>
    <t>Potassium I</t>
  </si>
  <si>
    <t>Potassium-40</t>
  </si>
  <si>
    <t>kilo Becquerel</t>
  </si>
  <si>
    <t>Pumice</t>
  </si>
  <si>
    <t>Quinoxyfen</t>
  </si>
  <si>
    <t>Quizalofop-P</t>
  </si>
  <si>
    <t>Radioactive species, other beta emitters</t>
  </si>
  <si>
    <t>Radium-228</t>
  </si>
  <si>
    <t>Radon-220</t>
  </si>
  <si>
    <t>Sand, unspecified</t>
  </si>
  <si>
    <t>Scandium</t>
  </si>
  <si>
    <t>Shale</t>
  </si>
  <si>
    <t>Sodium</t>
  </si>
  <si>
    <t>Sodium dichromate</t>
  </si>
  <si>
    <t>Sodium I</t>
  </si>
  <si>
    <t>Solids, inorganic</t>
  </si>
  <si>
    <t>Spinosad</t>
  </si>
  <si>
    <t>Sulfate</t>
  </si>
  <si>
    <t>Sulfide</t>
  </si>
  <si>
    <t>Sulfosate</t>
  </si>
  <si>
    <t>Sulfur</t>
  </si>
  <si>
    <t>Suspended solids, unspecified</t>
  </si>
  <si>
    <t>Tebutam</t>
  </si>
  <si>
    <t>Thorium</t>
  </si>
  <si>
    <t>Thorium-228</t>
  </si>
  <si>
    <t>Thorium-232</t>
  </si>
  <si>
    <t>Titanium ion</t>
  </si>
  <si>
    <t>TOC, Total Organic Carbon</t>
  </si>
  <si>
    <t>Transformation, from river, natural (non-use)</t>
  </si>
  <si>
    <t>square meter</t>
  </si>
  <si>
    <t>Transformation, from seabed, infrastructure</t>
  </si>
  <si>
    <t>Transformation, from seabed, unspecified</t>
  </si>
  <si>
    <t>Transformation, to inland waterbody, unspecified</t>
  </si>
  <si>
    <t>Transformation, to lake, artificial</t>
  </si>
  <si>
    <t>Transformation, to river, artificial</t>
  </si>
  <si>
    <t>Transformation, to seabed, drilling and mining</t>
  </si>
  <si>
    <t>Transformation, to seabed, infrastructure</t>
  </si>
  <si>
    <t>Transformation, to seabed, unspecified</t>
  </si>
  <si>
    <t>Tribenuron</t>
  </si>
  <si>
    <t>Uranium</t>
  </si>
  <si>
    <t>Vanadium V</t>
  </si>
  <si>
    <t>Vermiculite</t>
  </si>
  <si>
    <t>Volume occupied, final repository for low-active radioactive waste</t>
  </si>
  <si>
    <t>cubic meter</t>
  </si>
  <si>
    <t>Volume occupied, final repository for radioactive waste</t>
  </si>
  <si>
    <t>Volume occupied, reservoir</t>
  </si>
  <si>
    <t>('natural resource', 'in water')</t>
  </si>
  <si>
    <t>cubic meter-year</t>
  </si>
  <si>
    <t>Volume occupied, underground deposit</t>
  </si>
  <si>
    <t>Water, cooling, unspecified natural origin</t>
  </si>
  <si>
    <t>Water, lake</t>
  </si>
  <si>
    <t>Water, river</t>
  </si>
  <si>
    <t>Water, salt, ocean</t>
  </si>
  <si>
    <t>Water, salt, sole</t>
  </si>
  <si>
    <t>Water, turbine use, unspecified natural origin</t>
  </si>
  <si>
    <t>Water, unspecified natural origin</t>
  </si>
  <si>
    <t>Water, well, in ground</t>
  </si>
  <si>
    <t>Wood, hard, standing</t>
  </si>
  <si>
    <t>('natural resource', 'biotic')</t>
  </si>
  <si>
    <t>Wood, soft, standing</t>
  </si>
  <si>
    <t>Wood, unspecified, standing</t>
  </si>
  <si>
    <t>Xenon</t>
  </si>
  <si>
    <t>('air', 'non-urban air or from high stacks')</t>
  </si>
  <si>
    <t>Actinides, radioactive, unspecified</t>
  </si>
  <si>
    <t>Aerosols, radioactive, unspecified</t>
  </si>
  <si>
    <t>Aluminium III</t>
  </si>
  <si>
    <t>('air', 'low population density, long-term')</t>
  </si>
  <si>
    <t>Antimony ion</t>
  </si>
  <si>
    <t>Antimony-124</t>
  </si>
  <si>
    <t>Antimony-125</t>
  </si>
  <si>
    <t>Argon-41</t>
  </si>
  <si>
    <t>Barium II</t>
  </si>
  <si>
    <t>Barium-140</t>
  </si>
  <si>
    <t>Beryllium II</t>
  </si>
  <si>
    <t>Boron</t>
  </si>
  <si>
    <t>Bromine</t>
  </si>
  <si>
    <t>Cadmium II</t>
  </si>
  <si>
    <t>('air',)</t>
  </si>
  <si>
    <t>Cerium-141</t>
  </si>
  <si>
    <t>Chromium III</t>
  </si>
  <si>
    <t>Chromium VI</t>
  </si>
  <si>
    <t>Chromium-51</t>
  </si>
  <si>
    <t>Cobalt II</t>
  </si>
  <si>
    <t>Copper ion</t>
  </si>
  <si>
    <t>Dioxins, measured as 2,3,7,8-tetrachlorodibenzo-p-dioxin</t>
  </si>
  <si>
    <t>Fluorine</t>
  </si>
  <si>
    <t>Hydrogen fluoride</t>
  </si>
  <si>
    <t>Iodine</t>
  </si>
  <si>
    <t>Iron ion</t>
  </si>
  <si>
    <t>Krypton-85m</t>
  </si>
  <si>
    <t>Krypton-87</t>
  </si>
  <si>
    <t>Krypton-88</t>
  </si>
  <si>
    <t>Krypton-89</t>
  </si>
  <si>
    <t>Lanthanum-140</t>
  </si>
  <si>
    <t>Lead II</t>
  </si>
  <si>
    <t>Magnesium</t>
  </si>
  <si>
    <t>Manganese II</t>
  </si>
  <si>
    <t>Manganese-54</t>
  </si>
  <si>
    <t>Mercury II</t>
  </si>
  <si>
    <t>Molybdenum VI</t>
  </si>
  <si>
    <t>Nickel II</t>
  </si>
  <si>
    <t>Niobium-95</t>
  </si>
  <si>
    <t>Noble gases, radioactive, unspecified</t>
  </si>
  <si>
    <t>Phosphorus</t>
  </si>
  <si>
    <t>Plutonium-alpha</t>
  </si>
  <si>
    <t>Protactinium-234</t>
  </si>
  <si>
    <t>Ruthenium-103</t>
  </si>
  <si>
    <t>Selenium IV</t>
  </si>
  <si>
    <t>Silicon</t>
  </si>
  <si>
    <t>Silicon tetrafluoride</t>
  </si>
  <si>
    <t>Silver I</t>
  </si>
  <si>
    <t>Silver-110</t>
  </si>
  <si>
    <t>Strontium</t>
  </si>
  <si>
    <t>Terpenes</t>
  </si>
  <si>
    <t>Thallium I</t>
  </si>
  <si>
    <t>Thorium-234</t>
  </si>
  <si>
    <t>Tin ion</t>
  </si>
  <si>
    <t>Tungsten</t>
  </si>
  <si>
    <t>Uranium alpha</t>
  </si>
  <si>
    <t>Xenon-131m</t>
  </si>
  <si>
    <t>Xenon-133m</t>
  </si>
  <si>
    <t>Xenon-135</t>
  </si>
  <si>
    <t>Xenon-135m</t>
  </si>
  <si>
    <t>Xenon-137</t>
  </si>
  <si>
    <t>Xenon-138</t>
  </si>
  <si>
    <t>Zinc II</t>
  </si>
  <si>
    <t>Zinc-65</t>
  </si>
  <si>
    <t>Zirconium-95</t>
  </si>
  <si>
    <t>('soil', 'industrial')</t>
  </si>
  <si>
    <t>('soil',)</t>
  </si>
  <si>
    <t>Oils, non-fossil</t>
  </si>
  <si>
    <t>('soil', 'forestry')</t>
  </si>
  <si>
    <t>('water', 'surface water')</t>
  </si>
  <si>
    <t>Acidity, unspecified</t>
  </si>
  <si>
    <t>('water',)</t>
  </si>
  <si>
    <t>('water', 'ocean')</t>
  </si>
  <si>
    <t>('water', 'ground-, long-term')</t>
  </si>
  <si>
    <t>Antimony-122</t>
  </si>
  <si>
    <t>Borate</t>
  </si>
  <si>
    <t>Carbonate</t>
  </si>
  <si>
    <t>Carboxylic acids, unspecified</t>
  </si>
  <si>
    <t>Cerium-144</t>
  </si>
  <si>
    <t>Chloride</t>
  </si>
  <si>
    <t>Chlorinated solvents, unspecified</t>
  </si>
  <si>
    <t>Cobalt-57</t>
  </si>
  <si>
    <t>Dichromate</t>
  </si>
  <si>
    <t>Fluoride</t>
  </si>
  <si>
    <t>Formate</t>
  </si>
  <si>
    <t>Hydrogen sulfide</t>
  </si>
  <si>
    <t>Hydroxide</t>
  </si>
  <si>
    <t>Hypochlorite</t>
  </si>
  <si>
    <t>Iodide</t>
  </si>
  <si>
    <t>Iodine-133</t>
  </si>
  <si>
    <t>Iron-59</t>
  </si>
  <si>
    <t>Lead-210</t>
  </si>
  <si>
    <t>Lithium I</t>
  </si>
  <si>
    <t>2-Methylpentane</t>
  </si>
  <si>
    <t>Molybdenum-99</t>
  </si>
  <si>
    <t>Perchlorate</t>
  </si>
  <si>
    <t>Phosphate</t>
  </si>
  <si>
    <t>Polonium-210</t>
  </si>
  <si>
    <t>Radioactive species, alpha emitters</t>
  </si>
  <si>
    <t>Radioactive species, Nuclides, unspecified</t>
  </si>
  <si>
    <t>Radium-224</t>
  </si>
  <si>
    <t>Rubidium</t>
  </si>
  <si>
    <t>Sodium-24</t>
  </si>
  <si>
    <t>Strontium-89</t>
  </si>
  <si>
    <t>Sulfite</t>
  </si>
  <si>
    <t>Technetium-99m</t>
  </si>
  <si>
    <t>Tellurium-123m</t>
  </si>
  <si>
    <t>Tellurium-132</t>
  </si>
  <si>
    <t>Thiocyanate</t>
  </si>
  <si>
    <t>Thorium-230</t>
  </si>
  <si>
    <t>Tributyltin compounds</t>
  </si>
  <si>
    <t>Oxygen</t>
  </si>
  <si>
    <t>Water, in air</t>
  </si>
  <si>
    <t>Cyhalothrin, gamma-</t>
  </si>
  <si>
    <t>Thifensulfuron</t>
  </si>
  <si>
    <t>Elemental carbon</t>
  </si>
  <si>
    <t>Organic carbon</t>
  </si>
  <si>
    <t>Nitrate</t>
  </si>
  <si>
    <t>Pesticides, unspecified</t>
  </si>
  <si>
    <t>Furathiocarb</t>
  </si>
  <si>
    <t>Argon-40</t>
  </si>
  <si>
    <t>Carbonyl sulfide</t>
  </si>
  <si>
    <t>Steatite</t>
  </si>
  <si>
    <t>Carnallite</t>
  </si>
  <si>
    <t>Bicarbonate</t>
  </si>
  <si>
    <t>Energy, geothermal, converted</t>
  </si>
  <si>
    <t>Energy, kinetic (in wind), converted</t>
  </si>
  <si>
    <t>Energy, potential (in hydropower reservoir), converted</t>
  </si>
  <si>
    <t>Energy, solar, converted</t>
  </si>
  <si>
    <t>2,4-D ester</t>
  </si>
  <si>
    <t>Energy, gross calorific value, in biomass</t>
  </si>
  <si>
    <t>Energy, gross calorific value, in biomass, primary forest</t>
  </si>
  <si>
    <t>Glucose</t>
  </si>
  <si>
    <t>Phosgene</t>
  </si>
  <si>
    <t>Octaethylene glycol monododecyl ether</t>
  </si>
  <si>
    <t>Laterite</t>
  </si>
  <si>
    <t>Monobutyltin (III)</t>
  </si>
  <si>
    <t>Dibutyltin</t>
  </si>
  <si>
    <t>Monophenyltin</t>
  </si>
  <si>
    <t>Diphenyltin</t>
  </si>
  <si>
    <t>Triphenyltin</t>
  </si>
  <si>
    <t>Trioctyltin</t>
  </si>
  <si>
    <t>Discarded fish, pelagic, to ocean</t>
  </si>
  <si>
    <t>Discarded fish, demersal, to ocean</t>
  </si>
  <si>
    <t>Palladium II</t>
  </si>
  <si>
    <t>Rhodium III</t>
  </si>
  <si>
    <t>('natural resource', 'fossil well')</t>
  </si>
  <si>
    <t>Cerium</t>
  </si>
  <si>
    <t>Dysprosium</t>
  </si>
  <si>
    <t>Europium</t>
  </si>
  <si>
    <t>Fluorspar</t>
  </si>
  <si>
    <t>Gadolinium</t>
  </si>
  <si>
    <t>Hafnium</t>
  </si>
  <si>
    <t>Lanthanum</t>
  </si>
  <si>
    <t>Neodymium</t>
  </si>
  <si>
    <t>Praseodymium</t>
  </si>
  <si>
    <t>Samarium</t>
  </si>
  <si>
    <t>Terbium</t>
  </si>
  <si>
    <t>Rhodium</t>
  </si>
  <si>
    <t>Fish, pelagic, in ocean</t>
  </si>
  <si>
    <t>Fish, demersal, in ocean</t>
  </si>
  <si>
    <t>Hazardous waste disposed</t>
  </si>
  <si>
    <t>('inventory indicator', 'waste')</t>
  </si>
  <si>
    <t>inventory indicator</t>
  </si>
  <si>
    <t>Non-hazardous waste disposed</t>
  </si>
  <si>
    <t>Chlorantraniliprole</t>
  </si>
  <si>
    <t>Deltamethrin</t>
  </si>
  <si>
    <t>Dimethoate</t>
  </si>
  <si>
    <t>Fludioxonil</t>
  </si>
  <si>
    <t>Ethalfluralin</t>
  </si>
  <si>
    <t>Fluxapyroxad</t>
  </si>
  <si>
    <t>Tribenuron-methyl</t>
  </si>
  <si>
    <t>Saflufenacil</t>
  </si>
  <si>
    <t>Thiamethoxam</t>
  </si>
  <si>
    <t>Diflufenzopyr</t>
  </si>
  <si>
    <t>Glufosinate ammonium</t>
  </si>
  <si>
    <t>Carbon dioxide, non-fossil, resource correction</t>
  </si>
  <si>
    <t>Triethylammonium</t>
  </si>
  <si>
    <t>Triallate</t>
  </si>
  <si>
    <t>Waste mass, total, placed in landfill</t>
  </si>
  <si>
    <t>Organic carbon, placed in landfill</t>
  </si>
  <si>
    <t>Gangue</t>
  </si>
  <si>
    <t>Arsenic ion</t>
  </si>
  <si>
    <t>Calcium II</t>
  </si>
  <si>
    <t>Halosulfuron</t>
  </si>
  <si>
    <t>Pydiflumetofen</t>
  </si>
  <si>
    <t>Hydrocarbons, unspecified</t>
  </si>
  <si>
    <t>Surfactant blend</t>
  </si>
  <si>
    <t>Alkylbenzene (c10-c15)</t>
  </si>
  <si>
    <t>Hydrogen</t>
  </si>
  <si>
    <t>Thiabendazole</t>
  </si>
  <si>
    <t>Diquat dibromide</t>
  </si>
  <si>
    <t>Thiram</t>
  </si>
  <si>
    <t>Metalaxyl-M</t>
  </si>
  <si>
    <t>Imidacloprid</t>
  </si>
  <si>
    <t>Caesium-136</t>
  </si>
  <si>
    <t>Cu-HDO</t>
  </si>
  <si>
    <t>Nitrogen dioxide</t>
  </si>
  <si>
    <t>Particulate Matter, &lt; 2.5 um</t>
  </si>
  <si>
    <t>('air', 'lower stratosphere + upper troposphere')</t>
  </si>
  <si>
    <t>1-Pentanol</t>
  </si>
  <si>
    <t>1-Pentene</t>
  </si>
  <si>
    <t>2,4-D</t>
  </si>
  <si>
    <t>2-Methyl-1-propanol</t>
  </si>
  <si>
    <t>2-Methyl-2-butene</t>
  </si>
  <si>
    <t>2-Propanol</t>
  </si>
  <si>
    <t>3-Methyl-1-butanol</t>
  </si>
  <si>
    <t>4-Methyl-2-pentanone</t>
  </si>
  <si>
    <t>Abamectin</t>
  </si>
  <si>
    <t>Acenaphthene</t>
  </si>
  <si>
    <t>Acephate</t>
  </si>
  <si>
    <t>Acetamide</t>
  </si>
  <si>
    <t>Acetic acid</t>
  </si>
  <si>
    <t>Acetochlor</t>
  </si>
  <si>
    <t>Acetone</t>
  </si>
  <si>
    <t>Aclonifen</t>
  </si>
  <si>
    <t>Acrolein</t>
  </si>
  <si>
    <t>Acrylic acid</t>
  </si>
  <si>
    <t>Alachlor</t>
  </si>
  <si>
    <t>Aldehydes, unspecified</t>
  </si>
  <si>
    <t>Aldicarb</t>
  </si>
  <si>
    <t>Aldrin</t>
  </si>
  <si>
    <t>Ametryn</t>
  </si>
  <si>
    <t>Amidosulfuron</t>
  </si>
  <si>
    <t>Ammonium carbonate</t>
  </si>
  <si>
    <t>Ammonium</t>
  </si>
  <si>
    <t>Anhydrite</t>
  </si>
  <si>
    <t>Anthranilic acid</t>
  </si>
  <si>
    <t>Anthraquinone</t>
  </si>
  <si>
    <t>AOX, Adsorbable Organic Halogen</t>
  </si>
  <si>
    <t>Arsine</t>
  </si>
  <si>
    <t>Asulam</t>
  </si>
  <si>
    <t>Atrazine</t>
  </si>
  <si>
    <t>Azinphos-methyl</t>
  </si>
  <si>
    <t>Azoxystrobin</t>
  </si>
  <si>
    <t>Benomyl</t>
  </si>
  <si>
    <t>Bensulfuron methyl ester</t>
  </si>
  <si>
    <t>Bentazone</t>
  </si>
  <si>
    <t>Benzaldehyde</t>
  </si>
  <si>
    <t>Benzene</t>
  </si>
  <si>
    <t>Benzene, ethyl-</t>
  </si>
  <si>
    <t>Benzene, hexachloro-</t>
  </si>
  <si>
    <t>Benzene, pentachloro-</t>
  </si>
  <si>
    <t>Benzo(a)pyrene</t>
  </si>
  <si>
    <t>Bifenox</t>
  </si>
  <si>
    <t>Bifenthrin</t>
  </si>
  <si>
    <t>Bitertanol</t>
  </si>
  <si>
    <t>Borax</t>
  </si>
  <si>
    <t>Boric acid</t>
  </si>
  <si>
    <t>Bromoxynil</t>
  </si>
  <si>
    <t>Bromuconazole</t>
  </si>
  <si>
    <t>Buprofezin</t>
  </si>
  <si>
    <t>Butane</t>
  </si>
  <si>
    <t>Butanol</t>
  </si>
  <si>
    <t>Captan</t>
  </si>
  <si>
    <t>Carbaryl</t>
  </si>
  <si>
    <t>Carbendazim</t>
  </si>
  <si>
    <t>Carbetamide</t>
  </si>
  <si>
    <t>Carbofuran</t>
  </si>
  <si>
    <t>Carbon dioxide, fossil</t>
  </si>
  <si>
    <t>Carbon monoxide, fossil</t>
  </si>
  <si>
    <t>Carbon monoxide, non-fossil</t>
  </si>
  <si>
    <t>Chloramine</t>
  </si>
  <si>
    <t>Chloridazon</t>
  </si>
  <si>
    <t>Chlorimuron-ethyl</t>
  </si>
  <si>
    <t>Chloroacetic acid</t>
  </si>
  <si>
    <t>Chloroform</t>
  </si>
  <si>
    <t>Chlorosilane, trimethyl-</t>
  </si>
  <si>
    <t>Chlorosulfonic acid</t>
  </si>
  <si>
    <t>Chlorothalonil</t>
  </si>
  <si>
    <t>Chlorsulfuron</t>
  </si>
  <si>
    <t>Choline chloride</t>
  </si>
  <si>
    <t>Chrysotile</t>
  </si>
  <si>
    <t>Clethodim</t>
  </si>
  <si>
    <t>Clodinafop-propargyl</t>
  </si>
  <si>
    <t>Clomazone</t>
  </si>
  <si>
    <t>Clopyralid</t>
  </si>
  <si>
    <t>Cloquintocet-mexyl</t>
  </si>
  <si>
    <t>Coal, brown</t>
  </si>
  <si>
    <t>Coal, hard, unspecified</t>
  </si>
  <si>
    <t>Cyanide</t>
  </si>
  <si>
    <t>Cyanoacetic acid</t>
  </si>
  <si>
    <t>Cyclohexane</t>
  </si>
  <si>
    <t>Cycloxydim</t>
  </si>
  <si>
    <t>Cymoxanil</t>
  </si>
  <si>
    <t>Cypermethrin</t>
  </si>
  <si>
    <t>Cyproconazole</t>
  </si>
  <si>
    <t>Cyprodinil</t>
  </si>
  <si>
    <t>Desmedipham</t>
  </si>
  <si>
    <t>Diatomite</t>
  </si>
  <si>
    <t>Diazinon</t>
  </si>
  <si>
    <t>Dicamba</t>
  </si>
  <si>
    <t>Dichlorprop-P</t>
  </si>
  <si>
    <t>Diclofop-methyl</t>
  </si>
  <si>
    <t>Diethyl ether</t>
  </si>
  <si>
    <t>Diethylamine</t>
  </si>
  <si>
    <t>Diethylene glycol</t>
  </si>
  <si>
    <t>Difenoconazole</t>
  </si>
  <si>
    <t>Diflubenzuron</t>
  </si>
  <si>
    <t>Diflufenican</t>
  </si>
  <si>
    <t>Diflufenzopyr-sodium</t>
  </si>
  <si>
    <t>Dimethachlor</t>
  </si>
  <si>
    <t>Dimethenamid</t>
  </si>
  <si>
    <t>Dimethomorph</t>
  </si>
  <si>
    <t>Dimethyl malonate</t>
  </si>
  <si>
    <t>Dimethylamine</t>
  </si>
  <si>
    <t>Dipropylamine</t>
  </si>
  <si>
    <t>Diquat</t>
  </si>
  <si>
    <t>Dithianon</t>
  </si>
  <si>
    <t>Diuron</t>
  </si>
  <si>
    <t>Dolomite</t>
  </si>
  <si>
    <t>Endosulfan</t>
  </si>
  <si>
    <t>Endothall</t>
  </si>
  <si>
    <t>EPTC</t>
  </si>
  <si>
    <t>Esfenvalerate</t>
  </si>
  <si>
    <t>Ethane</t>
  </si>
  <si>
    <t>Ethane, 1,1,1,2-tetrafluoro-, HFC-134a</t>
  </si>
  <si>
    <t>Ethane, 1,1-difluoro-, HFC-152a</t>
  </si>
  <si>
    <t>Ethane, 1,2-dichloro-</t>
  </si>
  <si>
    <t>Ethane, hexafluoro-, HFC-116</t>
  </si>
  <si>
    <t>Ethanol</t>
  </si>
  <si>
    <t>Ethylene</t>
  </si>
  <si>
    <t>Chloroethylene</t>
  </si>
  <si>
    <t>Tetrachloroethylene</t>
  </si>
  <si>
    <t>Ethephon</t>
  </si>
  <si>
    <t>Ethofumesate</t>
  </si>
  <si>
    <t>Ethoprop</t>
  </si>
  <si>
    <t>Ethyl acetate</t>
  </si>
  <si>
    <t>Ethylamine</t>
  </si>
  <si>
    <t>Ethylene diamine</t>
  </si>
  <si>
    <t>Ethylene glycol monoethyl ether</t>
  </si>
  <si>
    <t>Ethylene oxide</t>
  </si>
  <si>
    <t>Ethyne</t>
  </si>
  <si>
    <t>Fenbuconazole</t>
  </si>
  <si>
    <t>Fenoxaprop-P ethyl ester</t>
  </si>
  <si>
    <t>Fenpiclonil</t>
  </si>
  <si>
    <t>Fenpropidin</t>
  </si>
  <si>
    <t>Fentin hydroxide</t>
  </si>
  <si>
    <t>Fipronil</t>
  </si>
  <si>
    <t>Florasulam</t>
  </si>
  <si>
    <t>Fluazifop-P-butyl</t>
  </si>
  <si>
    <t>Fluazinam</t>
  </si>
  <si>
    <t>Flufenacet</t>
  </si>
  <si>
    <t>Flumetsulam</t>
  </si>
  <si>
    <t>Flumioxazin</t>
  </si>
  <si>
    <t>Flupyrsulfuron-methyl</t>
  </si>
  <si>
    <t>Fluquinconazole</t>
  </si>
  <si>
    <t>Fluroxypyr</t>
  </si>
  <si>
    <t>Flurtamone</t>
  </si>
  <si>
    <t>Flusilazole</t>
  </si>
  <si>
    <t>Flutolanil</t>
  </si>
  <si>
    <t>Fomesafen</t>
  </si>
  <si>
    <t>Foramsulfuron</t>
  </si>
  <si>
    <t>Formaldehyde</t>
  </si>
  <si>
    <t>Formamide</t>
  </si>
  <si>
    <t>Formic acid</t>
  </si>
  <si>
    <t>Glyphosate</t>
  </si>
  <si>
    <t>Gypsum</t>
  </si>
  <si>
    <t>Halosulfuron-methyl</t>
  </si>
  <si>
    <t>Heptane</t>
  </si>
  <si>
    <t>Hexane</t>
  </si>
  <si>
    <t>Hydrocarbons, aromatic</t>
  </si>
  <si>
    <t>Hydrogen peroxide</t>
  </si>
  <si>
    <t>Imazamox</t>
  </si>
  <si>
    <t>Imazapyr</t>
  </si>
  <si>
    <t>Iodosulfuron-methyl-sodium</t>
  </si>
  <si>
    <t>Ioxynil</t>
  </si>
  <si>
    <t>Isopropylamine</t>
  </si>
  <si>
    <t>Isoproturon</t>
  </si>
  <si>
    <t>Isoxaflutole</t>
  </si>
  <si>
    <t>Kresoxim-methyl</t>
  </si>
  <si>
    <t>Lactic acid</t>
  </si>
  <si>
    <t>Lactofen</t>
  </si>
  <si>
    <t>Lambda-cyhalothrin</t>
  </si>
  <si>
    <t>Linuron</t>
  </si>
  <si>
    <t>Malathion</t>
  </si>
  <si>
    <t>Maleic hydrazide</t>
  </si>
  <si>
    <t>Maneb</t>
  </si>
  <si>
    <t>MCPA</t>
  </si>
  <si>
    <t>MCPB</t>
  </si>
  <si>
    <t>Mecoprop</t>
  </si>
  <si>
    <t>Mecoprop-P</t>
  </si>
  <si>
    <t>Mefenpyr-diethyl</t>
  </si>
  <si>
    <t>Mepiquat chloride</t>
  </si>
  <si>
    <t>Mesosulfuron-methyl (prop)</t>
  </si>
  <si>
    <t>Mesotrione</t>
  </si>
  <si>
    <t>Metalaxil</t>
  </si>
  <si>
    <t>Metamitron</t>
  </si>
  <si>
    <t>Metam-sodium</t>
  </si>
  <si>
    <t>Metazachlor</t>
  </si>
  <si>
    <t>Metconazole</t>
  </si>
  <si>
    <t>Methane, bromo-, Halon 1001</t>
  </si>
  <si>
    <t>Methane, bromotrifluoro-, Halon 1301</t>
  </si>
  <si>
    <t>Methane, chlorodifluoro-, HCFC-22</t>
  </si>
  <si>
    <t>Methane, dichloro-, HCC-30</t>
  </si>
  <si>
    <t>Methane, dichlorodifluoro-, CFC-12</t>
  </si>
  <si>
    <t>Methane, dichlorofluoro-, HCFC-21</t>
  </si>
  <si>
    <t>Methane, fossil</t>
  </si>
  <si>
    <t>Methane, non-fossil</t>
  </si>
  <si>
    <t>Methane, tetrachloro-, R-10</t>
  </si>
  <si>
    <t>Methane, tetrafluoro-, R-14</t>
  </si>
  <si>
    <t>Methane, trichlorofluoro-, CFC-11</t>
  </si>
  <si>
    <t>Methane, trifluoro-, HFC-23</t>
  </si>
  <si>
    <t>Methanesulfonic acid</t>
  </si>
  <si>
    <t>Methanol</t>
  </si>
  <si>
    <t>Methiocarb</t>
  </si>
  <si>
    <t>Methomyl</t>
  </si>
  <si>
    <t>Methyl acetate</t>
  </si>
  <si>
    <t>Methyl acrylate</t>
  </si>
  <si>
    <t>Methylamine</t>
  </si>
  <si>
    <t>Methyl borate</t>
  </si>
  <si>
    <t>Methyl ethyl ketone</t>
  </si>
  <si>
    <t>Methyl formate</t>
  </si>
  <si>
    <t>Methyl lactate</t>
  </si>
  <si>
    <t>Metosulam</t>
  </si>
  <si>
    <t>Metribuzin</t>
  </si>
  <si>
    <t>Metsulfuron-methyl</t>
  </si>
  <si>
    <t>Molinate</t>
  </si>
  <si>
    <t>Monochloroethane</t>
  </si>
  <si>
    <t>Monocrotophos</t>
  </si>
  <si>
    <t>Monoethanolamine</t>
  </si>
  <si>
    <t>m-Xylene</t>
  </si>
  <si>
    <t>Napropamide</t>
  </si>
  <si>
    <t>Nicosulfuron</t>
  </si>
  <si>
    <t>Nitrite</t>
  </si>
  <si>
    <t>Nitrobenzene</t>
  </si>
  <si>
    <t>Nitrogen fluoride</t>
  </si>
  <si>
    <t>NMVOC, non-methane volatile organic compounds</t>
  </si>
  <si>
    <t>Norflurazon</t>
  </si>
  <si>
    <t>Occupation, annual crop</t>
  </si>
  <si>
    <t>Occupation, annual crop, greenhouse</t>
  </si>
  <si>
    <t>Occupation, annual crop, irrigated</t>
  </si>
  <si>
    <t>Occupation, annual crop, irrigated, intensive</t>
  </si>
  <si>
    <t>Occupation, annual crop, non-irrigated</t>
  </si>
  <si>
    <t>Occupation, annual crop, non-irrigated, extensive</t>
  </si>
  <si>
    <t>Occupation, annual crop, non-irrigated, intensive</t>
  </si>
  <si>
    <t>Occupation, arable land, unspecified use</t>
  </si>
  <si>
    <t>Occupation, construction site</t>
  </si>
  <si>
    <t>Occupation, dump site</t>
  </si>
  <si>
    <t>Occupation, forest, extensive</t>
  </si>
  <si>
    <t>Occupation, forest, intensive</t>
  </si>
  <si>
    <t>Occupation, grassland, natural (non-use)</t>
  </si>
  <si>
    <t>Occupation, grassland, natural, for livestock grazing</t>
  </si>
  <si>
    <t>Occupation, industrial area</t>
  </si>
  <si>
    <t>Occupation, mineral extraction site</t>
  </si>
  <si>
    <t>Occupation, pasture, man made</t>
  </si>
  <si>
    <t>Occupation, pasture, man made, extensive</t>
  </si>
  <si>
    <t>Occupation, pasture, man made, intensive</t>
  </si>
  <si>
    <t>Occupation, permanent crop</t>
  </si>
  <si>
    <t>Occupation, permanent crop, irrigated</t>
  </si>
  <si>
    <t>Occupation, permanent crop, irrigated, intensive</t>
  </si>
  <si>
    <t>Occupation, permanent crop, non-irrigated</t>
  </si>
  <si>
    <t>Occupation, permanent crop, non-irrigated, intensive</t>
  </si>
  <si>
    <t>Occupation, shrub land, sclerophyllous</t>
  </si>
  <si>
    <t>Occupation, traffic area, rail network</t>
  </si>
  <si>
    <t>Occupation, traffic area, rail/road embankment</t>
  </si>
  <si>
    <t>Occupation, traffic area, road network</t>
  </si>
  <si>
    <t>Occupation, unspecified</t>
  </si>
  <si>
    <t>Occupation, unspecified, natural (non-use)</t>
  </si>
  <si>
    <t>Occupation, urban, continuously built</t>
  </si>
  <si>
    <t>Occupation, urban, discontinuously built</t>
  </si>
  <si>
    <t>Occupation, urban, green area</t>
  </si>
  <si>
    <t>Occupation, urban/industrial fallow (non-use)</t>
  </si>
  <si>
    <t>o-Nitrotoluene</t>
  </si>
  <si>
    <t>Orbencarb</t>
  </si>
  <si>
    <t>Oxamyl</t>
  </si>
  <si>
    <t>Oxydemeton-methyl</t>
  </si>
  <si>
    <t>Oxyfluorfen</t>
  </si>
  <si>
    <t>o-Xylene</t>
  </si>
  <si>
    <t>PAH, polycyclic aromatic hydrocarbons</t>
  </si>
  <si>
    <t>Paraffins</t>
  </si>
  <si>
    <t>Paraquat</t>
  </si>
  <si>
    <t>Parathion</t>
  </si>
  <si>
    <t>Peat</t>
  </si>
  <si>
    <t>Pendimethalin</t>
  </si>
  <si>
    <t>Pentane</t>
  </si>
  <si>
    <t>Permethrin</t>
  </si>
  <si>
    <t>Phenmedipham</t>
  </si>
  <si>
    <t>Phenol</t>
  </si>
  <si>
    <t>Phenol, 2,4-dichloro</t>
  </si>
  <si>
    <t>Phenol, pentachloro-</t>
  </si>
  <si>
    <t>Phorate</t>
  </si>
  <si>
    <t>Phosmet</t>
  </si>
  <si>
    <t>Phosphine</t>
  </si>
  <si>
    <t>Phosphoric acid</t>
  </si>
  <si>
    <t>Phosphorus trichloride</t>
  </si>
  <si>
    <t>Picloram</t>
  </si>
  <si>
    <t>Picoxystrobin</t>
  </si>
  <si>
    <t>Piperonyl butoxide</t>
  </si>
  <si>
    <t>Pirimicarb</t>
  </si>
  <si>
    <t>Primisulfuron</t>
  </si>
  <si>
    <t>Prochloraz</t>
  </si>
  <si>
    <t>Procymidone</t>
  </si>
  <si>
    <t>Profenofos</t>
  </si>
  <si>
    <t>Prohexadione-calcium</t>
  </si>
  <si>
    <t>Pronamide</t>
  </si>
  <si>
    <t>Propamocarb HCl</t>
  </si>
  <si>
    <t>Propanal</t>
  </si>
  <si>
    <t>Propane</t>
  </si>
  <si>
    <t>Propanil</t>
  </si>
  <si>
    <t>Propanol</t>
  </si>
  <si>
    <t>Propargite</t>
  </si>
  <si>
    <t>Propene</t>
  </si>
  <si>
    <t>Propiconazole</t>
  </si>
  <si>
    <t>Propionic acid</t>
  </si>
  <si>
    <t>Propoxycarbazone-sodium (prop)</t>
  </si>
  <si>
    <t>Propylamine</t>
  </si>
  <si>
    <t>Propylene oxide</t>
  </si>
  <si>
    <t>Prosulfuron</t>
  </si>
  <si>
    <t>Pymetrozine</t>
  </si>
  <si>
    <t>Pyraclostrobin</t>
  </si>
  <si>
    <t>Pyriproxyfen</t>
  </si>
  <si>
    <t>Pyrite</t>
  </si>
  <si>
    <t>Quinclorac</t>
  </si>
  <si>
    <t>Quinmerac</t>
  </si>
  <si>
    <t>Quintozene</t>
  </si>
  <si>
    <t>Radium-226</t>
  </si>
  <si>
    <t>Radon-222</t>
  </si>
  <si>
    <t>Rimsulfuron</t>
  </si>
  <si>
    <t>Sethoxydim</t>
  </si>
  <si>
    <t>Silthiofam</t>
  </si>
  <si>
    <t>Simazine</t>
  </si>
  <si>
    <t>Sodium chlorate</t>
  </si>
  <si>
    <t>Sodium chloride</t>
  </si>
  <si>
    <t>Sodium formate</t>
  </si>
  <si>
    <t>Sodium nitrate</t>
  </si>
  <si>
    <t>Sodium sulphate, various forms</t>
  </si>
  <si>
    <t>Spiroxamine</t>
  </si>
  <si>
    <t>Spodumene</t>
  </si>
  <si>
    <t>Sulfentrazone</t>
  </si>
  <si>
    <t>Sulfosulfuron</t>
  </si>
  <si>
    <t>Sulfur dioxide</t>
  </si>
  <si>
    <t>Sulfur hexafluoride</t>
  </si>
  <si>
    <t>Sulfuric acid</t>
  </si>
  <si>
    <t>Talc</t>
  </si>
  <si>
    <t>tau-Fluvalinate</t>
  </si>
  <si>
    <t>t-Butyl methyl ether</t>
  </si>
  <si>
    <t>t-Butylamine</t>
  </si>
  <si>
    <t>TCMTB</t>
  </si>
  <si>
    <t>Tebupirimfos</t>
  </si>
  <si>
    <t>Teflubenzuron</t>
  </si>
  <si>
    <t>Tefluthrin</t>
  </si>
  <si>
    <t>Terbufos</t>
  </si>
  <si>
    <t>Terbuthylazin</t>
  </si>
  <si>
    <t>Tetramethyl ammonium hydroxide</t>
  </si>
  <si>
    <t>Thifensulfuron-methyl</t>
  </si>
  <si>
    <t>Thiobencarb</t>
  </si>
  <si>
    <t>Toluene, 2-chloro</t>
  </si>
  <si>
    <t>Tralkoxydim</t>
  </si>
  <si>
    <t>Transformation, from annual crop</t>
  </si>
  <si>
    <t>Transformation, from annual crop, greenhouse</t>
  </si>
  <si>
    <t>Transformation, from annual crop, irrigated</t>
  </si>
  <si>
    <t>Transformation, from annual crop, irrigated, intensive</t>
  </si>
  <si>
    <t>Transformation, from annual crop, non-irrigated</t>
  </si>
  <si>
    <t>Transformation, from annual crop, non-irrigated, extensive</t>
  </si>
  <si>
    <t>Transformation, from annual crop, non-irrigated, intensive</t>
  </si>
  <si>
    <t>Transformation, from arable land, unspecified use</t>
  </si>
  <si>
    <t>Transformation, from cropland fallow (non-use)</t>
  </si>
  <si>
    <t>Transformation, from dump site, inert material landfill</t>
  </si>
  <si>
    <t>Transformation, from dump site, residual material landfill</t>
  </si>
  <si>
    <t>Transformation, from dump site, sanitary landfill</t>
  </si>
  <si>
    <t>Transformation, from dump site, slag compartment</t>
  </si>
  <si>
    <t>Transformation, from forest, extensive</t>
  </si>
  <si>
    <t>Transformation, from forest, intensive</t>
  </si>
  <si>
    <t>Transformation, from forest, primary (non-use)</t>
  </si>
  <si>
    <t>Transformation, from forest, secondary (non-use)</t>
  </si>
  <si>
    <t>Transformation, from forest, unspecified</t>
  </si>
  <si>
    <t>Transformation, from grassland, natural (non-use)</t>
  </si>
  <si>
    <t>Transformation, from grassland, natural, for livestock grazing</t>
  </si>
  <si>
    <t>Transformation, from heterogeneous, agricultural</t>
  </si>
  <si>
    <t>Transformation, from industrial area</t>
  </si>
  <si>
    <t>Transformation, from mineral extraction site</t>
  </si>
  <si>
    <t>Transformation, from pasture, man made</t>
  </si>
  <si>
    <t>Transformation, from pasture, man made, extensive</t>
  </si>
  <si>
    <t>Transformation, from pasture, man made, intensive</t>
  </si>
  <si>
    <t>Transformation, from permanent crop</t>
  </si>
  <si>
    <t>Transformation, from permanent crop, irrigated</t>
  </si>
  <si>
    <t>Transformation, from permanent crop, irrigated, intensive</t>
  </si>
  <si>
    <t>Transformation, from permanent crop, non-irrigated</t>
  </si>
  <si>
    <t>Transformation, from permanent crop, non-irrigated, intensive</t>
  </si>
  <si>
    <t>Transformation, from shrub land, sclerophyllous</t>
  </si>
  <si>
    <t>Transformation, from traffic area, rail/road embankment</t>
  </si>
  <si>
    <t>Transformation, from traffic area, road network</t>
  </si>
  <si>
    <t>Transformation, from unspecified</t>
  </si>
  <si>
    <t>Transformation, from unspecified, natural (non-use)</t>
  </si>
  <si>
    <t>Transformation, from urban, continuously built</t>
  </si>
  <si>
    <t>Transformation, from urban, green area</t>
  </si>
  <si>
    <t>Transformation, from wetland, inland (non-use)</t>
  </si>
  <si>
    <t>Transformation, to annual crop</t>
  </si>
  <si>
    <t>Transformation, to annual crop, greenhouse</t>
  </si>
  <si>
    <t>Transformation, to annual crop, irrigated</t>
  </si>
  <si>
    <t>Transformation, to annual crop, irrigated, extensive</t>
  </si>
  <si>
    <t>Transformation, to annual crop, irrigated, intensive</t>
  </si>
  <si>
    <t>Transformation, to annual crop, non-irrigated</t>
  </si>
  <si>
    <t>Transformation, to annual crop, non-irrigated, extensive</t>
  </si>
  <si>
    <t>Transformation, to annual crop, non-irrigated, intensive</t>
  </si>
  <si>
    <t>Transformation, to arable land, unspecified use</t>
  </si>
  <si>
    <t>Transformation, to cropland fallow (non-use)</t>
  </si>
  <si>
    <t>Transformation, to dump site</t>
  </si>
  <si>
    <t>Transformation, to dump site, inert material landfill</t>
  </si>
  <si>
    <t>Transformation, to dump site, residual material landfill</t>
  </si>
  <si>
    <t>Transformation, to dump site, sanitary landfill</t>
  </si>
  <si>
    <t>Transformation, to dump site, slag compartment</t>
  </si>
  <si>
    <t>Transformation, to forest, extensive</t>
  </si>
  <si>
    <t>Transformation, to forest, intensive</t>
  </si>
  <si>
    <t>Transformation, to forest, secondary (non-use)</t>
  </si>
  <si>
    <t>Transformation, to forest, unspecified</t>
  </si>
  <si>
    <t>Transformation, to grassland, natural (non-use)</t>
  </si>
  <si>
    <t>Transformation, to grassland, natural, for livestock grazing</t>
  </si>
  <si>
    <t>Transformation, to heterogeneous, agricultural</t>
  </si>
  <si>
    <t>Transformation, to industrial area</t>
  </si>
  <si>
    <t>Transformation, to mineral extraction site</t>
  </si>
  <si>
    <t>Transformation, to pasture, man made</t>
  </si>
  <si>
    <t>Transformation, to pasture, man made, extensive</t>
  </si>
  <si>
    <t>Transformation, to pasture, man made, intensive</t>
  </si>
  <si>
    <t>Transformation, to permanent crop</t>
  </si>
  <si>
    <t>Transformation, to permanent crop, irrigated</t>
  </si>
  <si>
    <t>Transformation, to permanent crop, irrigated, intensive</t>
  </si>
  <si>
    <t>Transformation, to permanent crop, non-irrigated</t>
  </si>
  <si>
    <t>Transformation, to permanent crop, non-irrigated, intensive</t>
  </si>
  <si>
    <t>Transformation, to shrub land, sclerophyllous</t>
  </si>
  <si>
    <t>Transformation, to traffic area, rail network</t>
  </si>
  <si>
    <t>Transformation, to traffic area, rail/road embankment</t>
  </si>
  <si>
    <t>Transformation, to traffic area, road network</t>
  </si>
  <si>
    <t>Transformation, to unspecified</t>
  </si>
  <si>
    <t>Transformation, to unspecified, natural (non-use)</t>
  </si>
  <si>
    <t>Transformation, to urban, continuously built</t>
  </si>
  <si>
    <t>Transformation, to urban, discontinuously built</t>
  </si>
  <si>
    <t>Transformation, to urban/industrial fallow (non-use)</t>
  </si>
  <si>
    <t>Transformation, to wetland, inland (non-use)</t>
  </si>
  <si>
    <t>Triadimenol</t>
  </si>
  <si>
    <t>Triasulfuron</t>
  </si>
  <si>
    <t>Trichlorfon</t>
  </si>
  <si>
    <t>Triclopyr</t>
  </si>
  <si>
    <t>Trifloxystrobin</t>
  </si>
  <si>
    <t>Trifluralin</t>
  </si>
  <si>
    <t>Trimethylamine</t>
  </si>
  <si>
    <t>Trinexapac-ethyl</t>
  </si>
  <si>
    <t>Ulexite</t>
  </si>
  <si>
    <t>Uranium-238</t>
  </si>
  <si>
    <t>Vinclozolin</t>
  </si>
  <si>
    <t>Xylene</t>
  </si>
  <si>
    <t>Acetonitrile</t>
  </si>
  <si>
    <t>Carbon-14</t>
  </si>
  <si>
    <t>Cobalt-58</t>
  </si>
  <si>
    <t>Cobalt-60</t>
  </si>
  <si>
    <t>Cumene</t>
  </si>
  <si>
    <t>Ethane, 1,1,1-trichloro-, HCFC-140</t>
  </si>
  <si>
    <t>Ethane, 1,1,1-trifluoro-, HFC-143a</t>
  </si>
  <si>
    <t>Ethane, 1,1,2-trichloro-1,2,2-trifluoro-, CFC-113</t>
  </si>
  <si>
    <t>Ethane, 2-chloro-1,1,1,2-tetrafluoro-, HCFC-124</t>
  </si>
  <si>
    <t>Ethane, pentafluoro-, HFC-125</t>
  </si>
  <si>
    <t>Furan</t>
  </si>
  <si>
    <t>Hydrogen-3, Tritium</t>
  </si>
  <si>
    <t>Iodine-129</t>
  </si>
  <si>
    <t>Iodine-131</t>
  </si>
  <si>
    <t>Isoprene</t>
  </si>
  <si>
    <t>Krypton-85</t>
  </si>
  <si>
    <t>Methane, bromochlorodifluoro-, Halon 1211</t>
  </si>
  <si>
    <t>Methane, monochloro-, R-40</t>
  </si>
  <si>
    <t>Plutonium-238</t>
  </si>
  <si>
    <t>Uranium-234</t>
  </si>
  <si>
    <t>Uranium-235</t>
  </si>
  <si>
    <t>Xenon-133</t>
  </si>
  <si>
    <t>Zirconium</t>
  </si>
  <si>
    <t>Oils, unspecified</t>
  </si>
  <si>
    <t>4-Methyl-2-pentanol</t>
  </si>
  <si>
    <t>Acenaphthylene</t>
  </si>
  <si>
    <t>Acetyl chloride</t>
  </si>
  <si>
    <t>Barite</t>
  </si>
  <si>
    <t>Benzene, chloro-</t>
  </si>
  <si>
    <t>Benzyl alcohol</t>
  </si>
  <si>
    <t>Bromate</t>
  </si>
  <si>
    <t>Bromide</t>
  </si>
  <si>
    <t>Butyl acetate</t>
  </si>
  <si>
    <t>Butyrolactone</t>
  </si>
  <si>
    <t>Caesium</t>
  </si>
  <si>
    <t>Chlorate</t>
  </si>
  <si>
    <t>Chloroacetyl chloride</t>
  </si>
  <si>
    <t>Diisobutyl ketone</t>
  </si>
  <si>
    <t>Dimethyl ether</t>
  </si>
  <si>
    <t>Fungicides, unspecified</t>
  </si>
  <si>
    <t>Glutaraldehyde</t>
  </si>
  <si>
    <t>Hydrazine</t>
  </si>
  <si>
    <t>Strontium-90</t>
  </si>
  <si>
    <t>Triethylene glycol</t>
  </si>
  <si>
    <t>Urea</t>
  </si>
  <si>
    <t>Sodium tetrahydridoborate</t>
  </si>
  <si>
    <t>Allyl chloride</t>
  </si>
  <si>
    <t>Imazaquin</t>
  </si>
  <si>
    <t>Thiodicarb</t>
  </si>
  <si>
    <t>Chlorpyrifos</t>
  </si>
  <si>
    <t>Carfentrazone-ethyl</t>
  </si>
  <si>
    <t>Acifluorfen</t>
  </si>
  <si>
    <t>Flumiclorac-pentyl</t>
  </si>
  <si>
    <t>Zeta-cypermethrin</t>
  </si>
  <si>
    <t>Methyl parathion</t>
  </si>
  <si>
    <t>Imazethapyr</t>
  </si>
  <si>
    <t>Metolachlor</t>
  </si>
  <si>
    <t>Mineral oil</t>
  </si>
  <si>
    <t>Methoxyfenozide</t>
  </si>
  <si>
    <t>Oryzalin</t>
  </si>
  <si>
    <t>Bromacil</t>
  </si>
  <si>
    <t>Fosetyl-aluminium</t>
  </si>
  <si>
    <t>Hexazinone</t>
  </si>
  <si>
    <t>Fenamiphos</t>
  </si>
  <si>
    <t>Hydramethylnon</t>
  </si>
  <si>
    <t>Pyrimethanil</t>
  </si>
  <si>
    <t>Propachlor</t>
  </si>
  <si>
    <t>Pyrethrin</t>
  </si>
  <si>
    <t>Rotenone</t>
  </si>
  <si>
    <t>Terbacil</t>
  </si>
  <si>
    <t>Folpet</t>
  </si>
  <si>
    <t>Chlorfenvinphos</t>
  </si>
  <si>
    <t>Alpha-cypermethrin</t>
  </si>
  <si>
    <t>Triforine</t>
  </si>
  <si>
    <t>Benfluralin</t>
  </si>
  <si>
    <t>Lenacil</t>
  </si>
  <si>
    <t>Cyclohexane (for all cycloalkanes)</t>
  </si>
  <si>
    <t>Methane, from soil or biomass stock</t>
  </si>
  <si>
    <t>Carbon dioxide, from soil or biomass stock</t>
  </si>
  <si>
    <t>Carbon dioxide, to soil or biomass stock</t>
  </si>
  <si>
    <t>Carbon monoxide, from soil or biomass stock</t>
  </si>
  <si>
    <t>Chlorides, unspecified</t>
  </si>
  <si>
    <t>Sulfur oxides</t>
  </si>
  <si>
    <t>Sulfur trioxide</t>
  </si>
  <si>
    <t>2,2,4-Trimethyl pentane</t>
  </si>
  <si>
    <t>Anthracene</t>
  </si>
  <si>
    <t>Benz(a)anthracene</t>
  </si>
  <si>
    <t>Benzo(b)fluoranthene</t>
  </si>
  <si>
    <t>Benzo(ghi)perylene</t>
  </si>
  <si>
    <t>Benzo(k)fluoranthene</t>
  </si>
  <si>
    <t>Dibenz(a,h)anthracene</t>
  </si>
  <si>
    <t>Fluorene</t>
  </si>
  <si>
    <t>Indeno(1,2,3-cd)pyrene</t>
  </si>
  <si>
    <t>Phenanthrene</t>
  </si>
  <si>
    <t>Pyrene</t>
  </si>
  <si>
    <t>Silicon tetrachloride</t>
  </si>
  <si>
    <t>Silicon dioxide</t>
  </si>
  <si>
    <t>Tebuconazole</t>
  </si>
  <si>
    <t>Butylcarbamate, iodopropynyl</t>
  </si>
  <si>
    <t>Fluoranthene</t>
  </si>
  <si>
    <t>Naphthalene</t>
  </si>
  <si>
    <t>2,4-DB</t>
  </si>
  <si>
    <t>Herbicides, unspecified</t>
  </si>
  <si>
    <t>Insecticides, unspecified</t>
  </si>
  <si>
    <t>2,4-D amines</t>
  </si>
  <si>
    <t>Dichlorprop</t>
  </si>
  <si>
    <t>Mandipropamid</t>
  </si>
  <si>
    <t>Myclobutanil</t>
  </si>
  <si>
    <t>Chlorpyrifos methyl</t>
  </si>
  <si>
    <t>Boscalid</t>
  </si>
  <si>
    <t>Fluazifop</t>
  </si>
  <si>
    <t>Acetamiprid</t>
  </si>
  <si>
    <t>Kaolin</t>
  </si>
  <si>
    <t>Fosetyl</t>
  </si>
  <si>
    <t>Chloropicrin</t>
  </si>
  <si>
    <t>Acrinathrin</t>
  </si>
  <si>
    <t>Pirimiphos methyl</t>
  </si>
  <si>
    <t>Cyhalothrin</t>
  </si>
  <si>
    <t>Trichloroethylene</t>
  </si>
  <si>
    <t>Dodecanol</t>
  </si>
  <si>
    <t>2-chlorobenzaldehyde</t>
  </si>
  <si>
    <t>Diethanolamine</t>
  </si>
  <si>
    <t>Lauric acid</t>
  </si>
  <si>
    <t>1,3-Dioxolan-2-one</t>
  </si>
  <si>
    <t>Dimethyl carbonate</t>
  </si>
  <si>
    <t>Dimethyl hexynediol</t>
  </si>
  <si>
    <t>Dinitrogen tetroxide</t>
  </si>
  <si>
    <t>Nitric oxide</t>
  </si>
  <si>
    <t>Decanoic acid</t>
  </si>
  <si>
    <t>Bromopropane</t>
  </si>
  <si>
    <t>Phosphorus pentachloride</t>
  </si>
  <si>
    <t>Aluminium hydroxide</t>
  </si>
  <si>
    <t>Dimethyldichlorosilane</t>
  </si>
  <si>
    <t>Maleic anhydride</t>
  </si>
  <si>
    <t>Phosphorus oxychloride</t>
  </si>
  <si>
    <t>2,4-di-tert-butylphenol</t>
  </si>
  <si>
    <t>Trisodium phosphate</t>
  </si>
  <si>
    <t>Dimethyl hexanediol</t>
  </si>
  <si>
    <t>Azadirachtin</t>
  </si>
  <si>
    <t>Carbosulfan</t>
  </si>
  <si>
    <t>Clothianidin</t>
  </si>
  <si>
    <t>Diafenthiuron</t>
  </si>
  <si>
    <t>Dichlorvos</t>
  </si>
  <si>
    <t>Dimethenamid-P</t>
  </si>
  <si>
    <t>Lufenuron</t>
  </si>
  <si>
    <t>Novaluron</t>
  </si>
  <si>
    <t>Propineb</t>
  </si>
  <si>
    <t>Pyraflufen-ethyl</t>
  </si>
  <si>
    <t>Triflumuron</t>
  </si>
  <si>
    <t>Ziram</t>
  </si>
  <si>
    <t>Ammonium sulfate</t>
  </si>
  <si>
    <t>Tellurium</t>
  </si>
  <si>
    <t>Furfural</t>
  </si>
  <si>
    <t>Zinc</t>
  </si>
  <si>
    <t>Lead</t>
  </si>
  <si>
    <t>Silver</t>
  </si>
  <si>
    <t>Isobutane</t>
  </si>
  <si>
    <t>Cyclopentane</t>
  </si>
  <si>
    <t>Barium</t>
  </si>
  <si>
    <t>Cadmium</t>
  </si>
  <si>
    <t>Manganese</t>
  </si>
  <si>
    <t>Mercury</t>
  </si>
  <si>
    <t>Potassium</t>
  </si>
  <si>
    <t>Vanadium</t>
  </si>
  <si>
    <t>Antimony</t>
  </si>
  <si>
    <t>Arsenic</t>
  </si>
  <si>
    <t>Beryllium</t>
  </si>
  <si>
    <t>Kaolinite</t>
  </si>
  <si>
    <t>Kieserite</t>
  </si>
  <si>
    <t>Lithium</t>
  </si>
  <si>
    <t>Magnesite</t>
  </si>
  <si>
    <t>Molybdenum</t>
  </si>
  <si>
    <t>Niobium</t>
  </si>
  <si>
    <t>Rhenium</t>
  </si>
  <si>
    <t>Selenium</t>
  </si>
  <si>
    <t>Sylvite</t>
  </si>
  <si>
    <t>Tantalum</t>
  </si>
  <si>
    <t>Yttrium</t>
  </si>
  <si>
    <t>Cobalt</t>
  </si>
  <si>
    <t>Gallium</t>
  </si>
  <si>
    <t>Aluminium</t>
  </si>
  <si>
    <t>Iron</t>
  </si>
  <si>
    <t>Chromium</t>
  </si>
  <si>
    <t>Titanium</t>
  </si>
  <si>
    <t>Palladium</t>
  </si>
  <si>
    <t>Nickel</t>
  </si>
  <si>
    <t>Gold</t>
  </si>
  <si>
    <t>Copper</t>
  </si>
  <si>
    <t>Tin</t>
  </si>
  <si>
    <t>Benzovindiflupyr</t>
  </si>
  <si>
    <t>Chlorfenapyr</t>
  </si>
  <si>
    <t>Ethaboxam</t>
  </si>
  <si>
    <t>Penflufen</t>
  </si>
  <si>
    <t>Sedaxane</t>
  </si>
  <si>
    <t>Quizalofop-ethyl</t>
  </si>
  <si>
    <t>Pyroxasulfone</t>
  </si>
  <si>
    <t>N-methyl-2-pyrrolidone</t>
  </si>
  <si>
    <t>Chlortoluron</t>
  </si>
  <si>
    <t>Beta-cyfluthrin</t>
  </si>
  <si>
    <t>Thiophanate-methyl</t>
  </si>
  <si>
    <t>Flurochloridone</t>
  </si>
  <si>
    <t>Carboxin</t>
  </si>
  <si>
    <t>Fluopyram</t>
  </si>
  <si>
    <t>Tembotrione</t>
  </si>
  <si>
    <t>Acrylate</t>
  </si>
  <si>
    <t>Quizalofop-p-ethyl</t>
  </si>
  <si>
    <t>Prothioconazole</t>
  </si>
  <si>
    <t>Chrysene</t>
  </si>
  <si>
    <t>Ethane, 1,2-dichloro-1,1,2,2-tetrafluoro-, CFC-114</t>
  </si>
  <si>
    <t>Butene</t>
  </si>
  <si>
    <t>Zineb</t>
  </si>
  <si>
    <t>Fenoxaprop ethyl ester</t>
  </si>
  <si>
    <t>VOC, volatile organic compounds</t>
  </si>
  <si>
    <t>Polychlorinated biphenyls</t>
  </si>
  <si>
    <t>2,4-D dimethylamine salt</t>
  </si>
  <si>
    <t>S-Metolachlor</t>
  </si>
  <si>
    <t>Diphenylether compounds</t>
  </si>
  <si>
    <t>Amine oxides</t>
  </si>
  <si>
    <t>Copper oxide</t>
  </si>
  <si>
    <t>Copper oxychloride</t>
  </si>
  <si>
    <t>Flutriafol</t>
  </si>
  <si>
    <t>Emamectin benzoate</t>
  </si>
  <si>
    <t>Propylene glycol</t>
  </si>
  <si>
    <t>Haloxyfop-ethoxyethyl</t>
  </si>
  <si>
    <t>Gibberellic acid</t>
  </si>
  <si>
    <t>Tebuthiuron</t>
  </si>
  <si>
    <t>Sulfadiazine</t>
  </si>
  <si>
    <t>Mancozeb</t>
  </si>
  <si>
    <t>Epoxiconazole</t>
  </si>
  <si>
    <t>Indoxacarb</t>
  </si>
  <si>
    <t>Gas, mine, off-gas, process, coal mining</t>
  </si>
  <si>
    <t>standard cubic meter</t>
  </si>
  <si>
    <t>1,2-Dichlorobenzene</t>
  </si>
  <si>
    <t>Caesium-134</t>
  </si>
  <si>
    <t>Caesium-137</t>
  </si>
  <si>
    <t>Dinitrogen monoxide</t>
  </si>
  <si>
    <t>Nitrogen oxides</t>
  </si>
  <si>
    <t>Gas, natural</t>
  </si>
  <si>
    <t>Oil, crude</t>
  </si>
  <si>
    <t>EDTA, Ethylenediaminetetraacetic Acid</t>
  </si>
  <si>
    <t>Iprodione</t>
  </si>
  <si>
    <t>Particulate Matter, &gt; 2.5 um and &lt; 10um</t>
  </si>
  <si>
    <t>Natural rubber</t>
  </si>
  <si>
    <t>Polychloroprene, butadiene</t>
  </si>
  <si>
    <t>Polychloroprene, acetylene</t>
  </si>
  <si>
    <r>
      <t>kg CO</t>
    </r>
    <r>
      <rPr>
        <sz val="6"/>
        <rFont val="Calibir light"/>
      </rPr>
      <t>2 eq</t>
    </r>
  </si>
  <si>
    <t>Ozone depletion</t>
  </si>
  <si>
    <r>
      <t xml:space="preserve">kg CFC-11 </t>
    </r>
    <r>
      <rPr>
        <sz val="6"/>
        <rFont val="Calibir light"/>
      </rPr>
      <t>eq</t>
    </r>
  </si>
  <si>
    <t>Human toxicity, cancer</t>
  </si>
  <si>
    <t>CTUh</t>
  </si>
  <si>
    <t>Human toxicity, noncancer</t>
  </si>
  <si>
    <t>Particulate matter</t>
  </si>
  <si>
    <t>disease incidence</t>
  </si>
  <si>
    <t>Ionising radiation, human health</t>
  </si>
  <si>
    <r>
      <t>kBq U</t>
    </r>
    <r>
      <rPr>
        <vertAlign val="superscript"/>
        <sz val="9"/>
        <rFont val="Calibir light"/>
      </rPr>
      <t>235</t>
    </r>
    <r>
      <rPr>
        <sz val="6"/>
        <rFont val="Calibir light"/>
      </rPr>
      <t>eq</t>
    </r>
  </si>
  <si>
    <t>Photochemical ozone formation, human health</t>
  </si>
  <si>
    <r>
      <t xml:space="preserve">kg NMVOC </t>
    </r>
    <r>
      <rPr>
        <sz val="6"/>
        <rFont val="Calibir light"/>
      </rPr>
      <t>eq</t>
    </r>
  </si>
  <si>
    <t>Acidification</t>
  </si>
  <si>
    <r>
      <t xml:space="preserve">mol H+ </t>
    </r>
    <r>
      <rPr>
        <sz val="6"/>
        <rFont val="Calibir light"/>
      </rPr>
      <t>eq</t>
    </r>
  </si>
  <si>
    <t>Eutrophicatio n, terrestrial</t>
  </si>
  <si>
    <r>
      <t xml:space="preserve">mol N </t>
    </r>
    <r>
      <rPr>
        <sz val="6"/>
        <rFont val="Calibir light"/>
      </rPr>
      <t>eq</t>
    </r>
  </si>
  <si>
    <t>Eutrophicatio n, freshwater</t>
  </si>
  <si>
    <r>
      <t>kg P</t>
    </r>
    <r>
      <rPr>
        <sz val="6"/>
        <rFont val="Calibir light"/>
      </rPr>
      <t>eq</t>
    </r>
  </si>
  <si>
    <t>Eutrophicatio n, marine</t>
  </si>
  <si>
    <r>
      <t xml:space="preserve">kg N </t>
    </r>
    <r>
      <rPr>
        <sz val="6"/>
        <rFont val="Calibir light"/>
      </rPr>
      <t>eq</t>
    </r>
  </si>
  <si>
    <t>Ecotoxicity, freshwater</t>
  </si>
  <si>
    <t>CTUe</t>
  </si>
  <si>
    <t>Land use</t>
  </si>
  <si>
    <t>Dimensionless (pt)</t>
  </si>
  <si>
    <t>Water use</t>
  </si>
  <si>
    <r>
      <t>m</t>
    </r>
    <r>
      <rPr>
        <vertAlign val="superscript"/>
        <sz val="9"/>
        <rFont val="Calibir light"/>
      </rPr>
      <t>3</t>
    </r>
    <r>
      <rPr>
        <sz val="9"/>
        <rFont val="Calibir light"/>
      </rPr>
      <t xml:space="preserve"> water eq of deprived water</t>
    </r>
  </si>
  <si>
    <t>Resource use, minerals and metals</t>
  </si>
  <si>
    <r>
      <t xml:space="preserve">kg Sb </t>
    </r>
    <r>
      <rPr>
        <sz val="6"/>
        <rFont val="Calibir light"/>
      </rPr>
      <t>eq</t>
    </r>
  </si>
  <si>
    <t>Resource use, fossils</t>
  </si>
  <si>
    <t>MJ</t>
  </si>
  <si>
    <t>EF v3.1 Impact category</t>
  </si>
  <si>
    <t>Land use,  occupational</t>
  </si>
  <si>
    <t>ha/ year -&gt; square metre/year</t>
  </si>
  <si>
    <t>1 ha x 10.000 m</t>
  </si>
  <si>
    <t xml:space="preserve">Permanent crop, non-Irrigated, extensive </t>
  </si>
  <si>
    <t>(Jawjit et al., 2010) (Weidema et al., 2013)</t>
  </si>
  <si>
    <t>(Nguyen &amp; Luong, 2012)</t>
  </si>
  <si>
    <t>25m3 x 1000kg</t>
  </si>
  <si>
    <t>Waste water</t>
  </si>
  <si>
    <t>Assumed to be equal to generated wastewater</t>
  </si>
  <si>
    <t>Occupation, permanent crop, non-irrigated, extensive</t>
  </si>
  <si>
    <t>Efforts were made to make assumptions on the composition of PRTR substances reported by the company used as benchmark. Results are included in the sensitivity analysis.</t>
  </si>
  <si>
    <t>Electrodes are excluded for the sake of simplicity, Huo et al. (2022) showed electode's contribution is limited to the characterization results of carbide production.</t>
  </si>
  <si>
    <t>The composition is uknown, therefore ignored for the sake of simplicity</t>
  </si>
  <si>
    <t>Ignored becasue very small quanititie for the sake of simplicity</t>
  </si>
  <si>
    <t>"We estimate that for the production of 1 ton of concentrate latex, 2 tons of fresh latex are needed" (Nguyen, 1999)</t>
  </si>
  <si>
    <t>"If 100 gallons of NRL is to be processed, then mix together 99.36 gallons of soft water" Martin &amp; Mithcell (2022)</t>
  </si>
  <si>
    <t>Assumed that 2 tons of fresh latex are needed for the production of 1 ton of STR 20, block rubber (Jawjit et al., 2010)</t>
  </si>
  <si>
    <t>Average waste water treatment is used</t>
  </si>
  <si>
    <t>Ignored due to very small quanititie for the sake of simplicity</t>
  </si>
  <si>
    <t xml:space="preserve"> Assumed to be used for electrodes , ignored for the sake of simplicity and difficulty in finding representative background process.</t>
  </si>
  <si>
    <t>Electricity without hydro is chosen for the butadiene proces</t>
  </si>
  <si>
    <t>Climate change</t>
  </si>
  <si>
    <t>tonne/ha/year</t>
  </si>
  <si>
    <t>Process data is considered more reliable then calculations appendix D</t>
  </si>
  <si>
    <t>The World Bank (2015); Appendix D</t>
  </si>
  <si>
    <t>Calculations appendix D</t>
  </si>
  <si>
    <t>Process data is considered more reliable then calculations appendix F</t>
  </si>
  <si>
    <t>The World Bank (2015); Appendix F</t>
  </si>
  <si>
    <t>Appendix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</si>
</sst>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0.0"/>
    <numFmt numFmtId="165" formatCode="_ * #,##0.0_ ;_ * \-#,##0.0_ ;_ * &quot;-&quot;??_ ;_ @_ "/>
    <numFmt numFmtId="166" formatCode="_ * #,##0_ ;_ * \-#,##0_ ;_ * &quot;-&quot;??_ ;_ @_ "/>
    <numFmt numFmtId="167" formatCode="0.000"/>
    <numFmt numFmtId="168" formatCode="_ * #,##0.0000_ ;_ * \-#,##0.0000_ ;_ * &quot;-&quot;??_ ;_ @_ "/>
    <numFmt numFmtId="175" formatCode="_ * #,##0.000_ ;_ * \-#,##0.000_ ;_ * &quot;-&quot;??_ ;_ @_ "/>
    <numFmt numFmtId="182" formatCode="0.00000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231F1F"/>
      <name val="Segoe UI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 Light"/>
      <family val="2"/>
    </font>
    <font>
      <i/>
      <sz val="11"/>
      <color theme="1"/>
      <name val="Calibri Light"/>
      <family val="2"/>
    </font>
    <font>
      <sz val="9"/>
      <name val="Calibir light"/>
    </font>
    <font>
      <sz val="9"/>
      <color theme="1"/>
      <name val="Calibir light"/>
    </font>
    <font>
      <sz val="6"/>
      <name val="Calibir light"/>
    </font>
    <font>
      <vertAlign val="superscript"/>
      <sz val="9"/>
      <name val="Calibir light"/>
    </font>
    <font>
      <sz val="9"/>
      <color theme="1"/>
      <name val="Calibri Light"/>
      <family val="2"/>
      <scheme val="maj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vertical="top"/>
    </xf>
  </cellStyleXfs>
  <cellXfs count="11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 wrapText="1"/>
    </xf>
    <xf numFmtId="166" fontId="5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165" fontId="4" fillId="5" borderId="0" xfId="1" applyNumberFormat="1" applyFont="1" applyFill="1" applyAlignment="1">
      <alignment vertical="center" wrapText="1"/>
    </xf>
    <xf numFmtId="0" fontId="8" fillId="0" borderId="0" xfId="0" applyFont="1"/>
    <xf numFmtId="0" fontId="2" fillId="0" borderId="3" xfId="0" applyFont="1" applyBorder="1"/>
    <xf numFmtId="0" fontId="0" fillId="0" borderId="0" xfId="0" applyAlignment="1">
      <alignment horizontal="center"/>
    </xf>
    <xf numFmtId="2" fontId="0" fillId="0" borderId="10" xfId="0" applyNumberFormat="1" applyBorder="1"/>
    <xf numFmtId="167" fontId="0" fillId="0" borderId="10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5" fillId="0" borderId="0" xfId="0" applyFont="1" applyAlignment="1">
      <alignment vertical="center"/>
    </xf>
    <xf numFmtId="0" fontId="0" fillId="0" borderId="7" xfId="0" applyBorder="1" applyAlignment="1">
      <alignment horizontal="center"/>
    </xf>
    <xf numFmtId="1" fontId="0" fillId="0" borderId="10" xfId="0" applyNumberFormat="1" applyBorder="1"/>
    <xf numFmtId="0" fontId="0" fillId="0" borderId="9" xfId="0" applyBorder="1" applyAlignment="1">
      <alignment horizontal="center"/>
    </xf>
    <xf numFmtId="2" fontId="0" fillId="0" borderId="8" xfId="0" applyNumberFormat="1" applyBorder="1"/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2" fillId="0" borderId="4" xfId="0" applyFont="1" applyBorder="1"/>
    <xf numFmtId="0" fontId="0" fillId="0" borderId="19" xfId="0" applyBorder="1"/>
    <xf numFmtId="0" fontId="2" fillId="0" borderId="2" xfId="0" applyFont="1" applyBorder="1"/>
    <xf numFmtId="0" fontId="5" fillId="0" borderId="0" xfId="0" applyFont="1" applyAlignment="1">
      <alignment horizontal="center" vertical="center"/>
    </xf>
    <xf numFmtId="3" fontId="0" fillId="0" borderId="11" xfId="0" applyNumberFormat="1" applyBorder="1"/>
    <xf numFmtId="0" fontId="5" fillId="0" borderId="0" xfId="0" applyFont="1" applyAlignment="1">
      <alignment horizontal="right" vertical="center" wrapText="1"/>
    </xf>
    <xf numFmtId="166" fontId="5" fillId="0" borderId="0" xfId="1" applyNumberFormat="1" applyFont="1" applyAlignment="1">
      <alignment horizontal="right" vertical="center" wrapText="1"/>
    </xf>
    <xf numFmtId="0" fontId="0" fillId="0" borderId="6" xfId="0" applyBorder="1" applyAlignment="1">
      <alignment horizontal="center"/>
    </xf>
    <xf numFmtId="0" fontId="0" fillId="0" borderId="0" xfId="0" quotePrefix="1"/>
    <xf numFmtId="167" fontId="0" fillId="0" borderId="5" xfId="0" applyNumberFormat="1" applyBorder="1"/>
    <xf numFmtId="0" fontId="0" fillId="0" borderId="11" xfId="0" applyBorder="1" applyAlignment="1">
      <alignment horizontal="right"/>
    </xf>
    <xf numFmtId="166" fontId="5" fillId="0" borderId="0" xfId="1" applyNumberFormat="1" applyFont="1" applyFill="1" applyAlignment="1">
      <alignment horizontal="center" vertical="center" wrapText="1"/>
    </xf>
    <xf numFmtId="165" fontId="5" fillId="0" borderId="0" xfId="1" applyNumberFormat="1" applyFont="1" applyFill="1" applyAlignment="1">
      <alignment horizontal="center" vertical="center" wrapText="1"/>
    </xf>
    <xf numFmtId="168" fontId="5" fillId="0" borderId="0" xfId="1" applyNumberFormat="1" applyFont="1" applyFill="1" applyAlignment="1">
      <alignment horizontal="center" vertical="center" wrapText="1"/>
    </xf>
    <xf numFmtId="43" fontId="5" fillId="0" borderId="0" xfId="1" applyFont="1" applyFill="1" applyAlignment="1">
      <alignment horizontal="center" vertical="center" wrapText="1"/>
    </xf>
    <xf numFmtId="166" fontId="5" fillId="0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Fill="1" applyAlignment="1">
      <alignment horizontal="right" vertical="center" wrapText="1"/>
    </xf>
    <xf numFmtId="166" fontId="5" fillId="0" borderId="0" xfId="1" applyNumberFormat="1" applyFont="1" applyFill="1" applyAlignment="1">
      <alignment vertical="center" wrapText="1"/>
    </xf>
    <xf numFmtId="164" fontId="5" fillId="0" borderId="0" xfId="0" applyNumberFormat="1" applyFont="1" applyAlignment="1">
      <alignment horizontal="right" vertical="center" wrapText="1"/>
    </xf>
    <xf numFmtId="166" fontId="5" fillId="0" borderId="0" xfId="1" applyNumberFormat="1" applyFont="1" applyFill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 wrapText="1"/>
    </xf>
    <xf numFmtId="43" fontId="5" fillId="0" borderId="0" xfId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11" fillId="0" borderId="14" xfId="2" applyNumberFormat="1" applyFont="1" applyFill="1" applyBorder="1" applyAlignment="1" applyProtection="1">
      <alignment horizontal="left" vertical="center" wrapText="1"/>
    </xf>
    <xf numFmtId="0" fontId="12" fillId="0" borderId="14" xfId="0" applyFont="1" applyBorder="1" applyAlignment="1">
      <alignment wrapText="1"/>
    </xf>
    <xf numFmtId="0" fontId="11" fillId="0" borderId="14" xfId="2" applyNumberFormat="1" applyFont="1" applyFill="1" applyBorder="1" applyAlignment="1" applyProtection="1">
      <alignment horizontal="left" vertical="top" wrapText="1"/>
    </xf>
    <xf numFmtId="0" fontId="13" fillId="0" borderId="0" xfId="2" applyNumberFormat="1" applyFont="1" applyFill="1" applyBorder="1" applyAlignment="1" applyProtection="1">
      <alignment horizontal="left" vertical="top" wrapText="1"/>
    </xf>
    <xf numFmtId="11" fontId="14" fillId="0" borderId="22" xfId="0" applyNumberFormat="1" applyFont="1" applyBorder="1" applyAlignment="1">
      <alignment horizontal="left"/>
    </xf>
    <xf numFmtId="0" fontId="13" fillId="0" borderId="0" xfId="2" applyNumberFormat="1" applyFont="1" applyFill="1" applyBorder="1" applyAlignment="1" applyProtection="1">
      <alignment horizontal="left" vertical="top"/>
    </xf>
    <xf numFmtId="11" fontId="14" fillId="0" borderId="0" xfId="0" applyNumberFormat="1" applyFont="1" applyAlignment="1">
      <alignment horizontal="left"/>
    </xf>
    <xf numFmtId="0" fontId="13" fillId="0" borderId="0" xfId="2" applyNumberFormat="1" applyFont="1" applyFill="1" applyBorder="1" applyAlignment="1" applyProtection="1">
      <alignment horizontal="left" vertical="center" wrapText="1"/>
    </xf>
    <xf numFmtId="0" fontId="13" fillId="0" borderId="17" xfId="2" applyNumberFormat="1" applyFont="1" applyFill="1" applyBorder="1" applyAlignment="1" applyProtection="1">
      <alignment horizontal="left" vertical="top" wrapText="1"/>
    </xf>
    <xf numFmtId="11" fontId="14" fillId="0" borderId="17" xfId="0" applyNumberFormat="1" applyFont="1" applyBorder="1" applyAlignment="1">
      <alignment horizontal="left"/>
    </xf>
    <xf numFmtId="0" fontId="13" fillId="0" borderId="17" xfId="2" applyNumberFormat="1" applyFont="1" applyFill="1" applyBorder="1" applyAlignment="1" applyProtection="1">
      <alignment horizontal="left" vertical="top"/>
    </xf>
    <xf numFmtId="11" fontId="14" fillId="0" borderId="0" xfId="0" applyNumberFormat="1" applyFont="1" applyAlignment="1">
      <alignment horizontal="left" vertical="top"/>
    </xf>
    <xf numFmtId="2" fontId="14" fillId="0" borderId="0" xfId="0" applyNumberFormat="1" applyFont="1" applyAlignment="1">
      <alignment horizontal="left"/>
    </xf>
    <xf numFmtId="11" fontId="0" fillId="0" borderId="0" xfId="0" applyNumberFormat="1"/>
    <xf numFmtId="0" fontId="4" fillId="6" borderId="0" xfId="0" applyFont="1" applyFill="1" applyAlignment="1">
      <alignment vertical="center" wrapText="1"/>
    </xf>
    <xf numFmtId="0" fontId="0" fillId="6" borderId="0" xfId="0" applyFill="1"/>
    <xf numFmtId="0" fontId="17" fillId="0" borderId="0" xfId="0" applyFont="1" applyAlignment="1">
      <alignment vertical="center" wrapText="1"/>
    </xf>
    <xf numFmtId="0" fontId="17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5" fillId="0" borderId="0" xfId="0" applyFont="1" applyFill="1" applyAlignment="1">
      <alignment vertical="center" wrapText="1"/>
    </xf>
    <xf numFmtId="1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164" fontId="5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175" fontId="5" fillId="0" borderId="0" xfId="1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2" fontId="0" fillId="0" borderId="0" xfId="0" applyNumberFormat="1"/>
    <xf numFmtId="182" fontId="0" fillId="0" borderId="0" xfId="0" applyNumberFormat="1"/>
    <xf numFmtId="2" fontId="14" fillId="0" borderId="0" xfId="0" applyNumberFormat="1" applyFont="1" applyAlignment="1">
      <alignment horizontal="left" vertical="top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</cellXfs>
  <cellStyles count="3">
    <cellStyle name="Comma" xfId="1" builtinId="3"/>
    <cellStyle name="Normal" xfId="0" builtinId="0"/>
    <cellStyle name="Normal_Sheet2" xfId="2" xr:uid="{C99B1AFE-66F2-4E4A-9DCD-3C493CFBFA51}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816E3F"/>
      <color rgb="FF6A5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ick\Desktop\Sensitiv-2_LCIA-results.xlsx" TargetMode="External"/><Relationship Id="rId1" Type="http://schemas.openxmlformats.org/officeDocument/2006/relationships/externalLinkPath" Target="/Users/Rick/Desktop/Sensitiv-2_LCIA-resul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ick\Desktop\Thesis%20Research%20project%202023\LCA%20results\Improv%20EF%203.1%20final\Improved-model_1-elaborate_LCIA-characterization%20results.xlsx" TargetMode="External"/><Relationship Id="rId1" Type="http://schemas.openxmlformats.org/officeDocument/2006/relationships/externalLinkPath" Target="/Users/Rick/Desktop/Thesis%20Research%20project%202023/LCA%20results/Improv%20EF%203.1%20final/Improved-model_1-elaborate_LCIA-characterization%20resul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1">
          <cell r="A11" t="str">
            <v>Fresh latex</v>
          </cell>
          <cell r="B11">
            <v>329411.16471740103</v>
          </cell>
        </row>
        <row r="12">
          <cell r="A12" t="str">
            <v xml:space="preserve">Fresh latex - Forest extensive </v>
          </cell>
          <cell r="B12">
            <v>130240.964180119</v>
          </cell>
        </row>
        <row r="13">
          <cell r="A13" t="str">
            <v xml:space="preserve">Fresh latex - Forest intensive </v>
          </cell>
          <cell r="B13">
            <v>242553.0240560401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"/>
      <sheetName val="Normalized"/>
    </sheetNames>
    <sheetDataSet>
      <sheetData sheetId="0"/>
      <sheetData sheetId="1">
        <row r="19">
          <cell r="B19" t="str">
            <v>Natural rubber (NR)</v>
          </cell>
          <cell r="C19" t="str">
            <v>Polychloroprene, acetylene (PCR-A)</v>
          </cell>
          <cell r="D19" t="str">
            <v>Polychloroprene, butadiene (PCR-B)</v>
          </cell>
        </row>
        <row r="20">
          <cell r="A20" t="str">
            <v>Climate change</v>
          </cell>
          <cell r="B20">
            <v>4.9113753166229193E-2</v>
          </cell>
          <cell r="C20">
            <v>1</v>
          </cell>
          <cell r="D20">
            <v>0.77741722237628852</v>
          </cell>
        </row>
        <row r="21">
          <cell r="A21" t="str">
            <v>Ozone depletion</v>
          </cell>
          <cell r="B21">
            <v>1.5771713136749705E-2</v>
          </cell>
          <cell r="C21">
            <v>0.40841269210764697</v>
          </cell>
          <cell r="D21">
            <v>1</v>
          </cell>
        </row>
        <row r="22">
          <cell r="A22" t="str">
            <v>Human toxicity, cancer</v>
          </cell>
          <cell r="B22">
            <v>1.2017660032986242E-2</v>
          </cell>
          <cell r="C22">
            <v>1</v>
          </cell>
          <cell r="D22">
            <v>8.6386107078758531E-2</v>
          </cell>
        </row>
        <row r="23">
          <cell r="A23" t="str">
            <v>Human toxicity, noncancer</v>
          </cell>
          <cell r="B23">
            <v>0.14383506313130395</v>
          </cell>
          <cell r="C23">
            <v>0.97311419756664364</v>
          </cell>
          <cell r="D23">
            <v>1</v>
          </cell>
        </row>
        <row r="24">
          <cell r="A24" t="str">
            <v>Particulate matter</v>
          </cell>
          <cell r="B24">
            <v>4.8076773281746955E-2</v>
          </cell>
          <cell r="C24">
            <v>1</v>
          </cell>
          <cell r="D24">
            <v>0.85656771115912567</v>
          </cell>
        </row>
        <row r="25">
          <cell r="A25" t="str">
            <v>Ionising radiation, human health</v>
          </cell>
          <cell r="B25">
            <v>2.7193608935626928E-2</v>
          </cell>
          <cell r="C25">
            <v>1</v>
          </cell>
          <cell r="D25">
            <v>0.63465115753984369</v>
          </cell>
        </row>
        <row r="26">
          <cell r="A26" t="str">
            <v>Photochemical ozone formation, human health</v>
          </cell>
          <cell r="B26">
            <v>5.741867710638502E-2</v>
          </cell>
          <cell r="C26">
            <v>1</v>
          </cell>
          <cell r="D26">
            <v>0.63990156529013553</v>
          </cell>
        </row>
        <row r="27">
          <cell r="A27" t="str">
            <v>Acidification</v>
          </cell>
          <cell r="B27">
            <v>8.9452009879091549E-2</v>
          </cell>
          <cell r="C27">
            <v>1</v>
          </cell>
          <cell r="D27">
            <v>0.80925571338417379</v>
          </cell>
        </row>
        <row r="28">
          <cell r="A28" t="str">
            <v>Eutrophication, terrestrial</v>
          </cell>
          <cell r="B28">
            <v>0.10171517519274105</v>
          </cell>
          <cell r="C28">
            <v>1</v>
          </cell>
          <cell r="D28">
            <v>0.82276228481450908</v>
          </cell>
        </row>
        <row r="29">
          <cell r="A29" t="str">
            <v>Eutrophication, freshwater</v>
          </cell>
          <cell r="B29">
            <v>8.0071476664638389E-2</v>
          </cell>
          <cell r="C29">
            <v>1</v>
          </cell>
          <cell r="D29">
            <v>0.55483722705489102</v>
          </cell>
        </row>
        <row r="30">
          <cell r="A30" t="str">
            <v>Eutrophication, marine</v>
          </cell>
          <cell r="B30">
            <v>0.15173847703712792</v>
          </cell>
          <cell r="C30">
            <v>1</v>
          </cell>
          <cell r="D30">
            <v>0.8169779832097519</v>
          </cell>
        </row>
        <row r="31">
          <cell r="A31" t="str">
            <v>Ecotoxicity, freshwater</v>
          </cell>
          <cell r="B31">
            <v>0.37525625785501759</v>
          </cell>
          <cell r="C31">
            <v>1</v>
          </cell>
          <cell r="D31">
            <v>0.79052141259723407</v>
          </cell>
        </row>
        <row r="32">
          <cell r="A32" t="str">
            <v>Land use</v>
          </cell>
          <cell r="B32">
            <v>1</v>
          </cell>
          <cell r="C32">
            <v>9.4286620342707711E-2</v>
          </cell>
          <cell r="D32">
            <v>5.192917038578404E-2</v>
          </cell>
        </row>
        <row r="33">
          <cell r="A33" t="str">
            <v>Water use</v>
          </cell>
          <cell r="B33">
            <v>0.15188638032250926</v>
          </cell>
          <cell r="C33">
            <v>0.63648072961268021</v>
          </cell>
          <cell r="D33">
            <v>1</v>
          </cell>
        </row>
        <row r="34">
          <cell r="A34" t="str">
            <v>Resource use, minerals and metals</v>
          </cell>
          <cell r="B34">
            <v>0.27177736749795028</v>
          </cell>
          <cell r="C34">
            <v>0.53053066223972478</v>
          </cell>
          <cell r="D34">
            <v>1</v>
          </cell>
        </row>
        <row r="35">
          <cell r="A35" t="str">
            <v>Resource use, fossils</v>
          </cell>
          <cell r="B35">
            <v>6.2339817273181879E-2</v>
          </cell>
          <cell r="C35">
            <v>1</v>
          </cell>
          <cell r="D35">
            <v>0.96013705917830439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uijk, R. (Rick)" id="{2292A673-89EC-4C41-A512-371591908CF6}" userId="S::s3380173@vuw.leidenuniv.nl::f8ece992-b469-480f-a981-706c5ce45970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34" dT="2024-07-04T12:24:19.08" personId="{2292A673-89EC-4C41-A512-371591908CF6}" id="{32493EA8-258E-4D4A-B578-B87BC311F601}">
    <text>Add appendice number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62CD-FFF8-4C6B-B3DA-07DE752D1D2D}">
  <sheetPr>
    <tabColor theme="3"/>
  </sheetPr>
  <dimension ref="A1:K35"/>
  <sheetViews>
    <sheetView tabSelected="1" zoomScale="70" zoomScaleNormal="70" workbookViewId="0">
      <selection activeCell="C7" sqref="C7"/>
    </sheetView>
  </sheetViews>
  <sheetFormatPr defaultRowHeight="14.4" x14ac:dyDescent="0.3"/>
  <cols>
    <col min="1" max="1" width="25.109375" customWidth="1"/>
    <col min="2" max="2" width="11" customWidth="1"/>
    <col min="3" max="3" width="18.88671875" customWidth="1"/>
    <col min="4" max="4" width="33.33203125" customWidth="1"/>
    <col min="5" max="6" width="23.109375" customWidth="1"/>
    <col min="7" max="7" width="25.109375" customWidth="1"/>
    <col min="9" max="9" width="18.88671875" customWidth="1"/>
    <col min="10" max="10" width="10.88671875" customWidth="1"/>
    <col min="11" max="11" width="24.109375" customWidth="1"/>
  </cols>
  <sheetData>
    <row r="1" spans="1:11" ht="20.399999999999999" x14ac:dyDescent="0.3">
      <c r="A1" s="9"/>
      <c r="B1" s="10" t="s">
        <v>94</v>
      </c>
      <c r="C1" s="10" t="s">
        <v>79</v>
      </c>
      <c r="D1" s="10" t="s">
        <v>41</v>
      </c>
      <c r="E1" s="10" t="s">
        <v>54</v>
      </c>
      <c r="F1" s="10" t="s">
        <v>53</v>
      </c>
      <c r="G1" s="10" t="s">
        <v>52</v>
      </c>
    </row>
    <row r="2" spans="1:11" x14ac:dyDescent="0.3">
      <c r="A2" s="11" t="s">
        <v>42</v>
      </c>
      <c r="B2" s="11"/>
      <c r="C2" s="11"/>
      <c r="D2" s="11"/>
      <c r="E2" s="11"/>
      <c r="F2" s="11"/>
      <c r="G2" s="11"/>
      <c r="I2" s="11" t="s">
        <v>113</v>
      </c>
      <c r="J2" s="11"/>
      <c r="K2" s="11"/>
    </row>
    <row r="3" spans="1:11" ht="20.399999999999999" x14ac:dyDescent="0.3">
      <c r="A3" s="12" t="s">
        <v>43</v>
      </c>
      <c r="B3" s="12"/>
      <c r="C3" s="12"/>
      <c r="D3" s="12"/>
      <c r="E3" s="12"/>
      <c r="F3" s="12"/>
      <c r="G3" s="12"/>
      <c r="I3" s="12"/>
      <c r="J3" s="12" t="s">
        <v>125</v>
      </c>
      <c r="K3" s="12"/>
    </row>
    <row r="4" spans="1:11" x14ac:dyDescent="0.3">
      <c r="A4" s="13" t="s">
        <v>44</v>
      </c>
      <c r="B4" s="13"/>
      <c r="C4" s="13"/>
      <c r="D4" s="13"/>
      <c r="E4" s="13"/>
      <c r="F4" s="13"/>
      <c r="G4" s="13"/>
      <c r="I4" s="51" t="s">
        <v>0</v>
      </c>
      <c r="J4" s="5" t="s">
        <v>2</v>
      </c>
      <c r="K4" s="6" t="s">
        <v>1</v>
      </c>
    </row>
    <row r="5" spans="1:11" x14ac:dyDescent="0.3">
      <c r="A5" s="14" t="s">
        <v>30</v>
      </c>
      <c r="B5" s="15"/>
      <c r="C5" s="70">
        <f>0.78*0.84</f>
        <v>0.6552</v>
      </c>
      <c r="D5" s="15" t="s">
        <v>55</v>
      </c>
      <c r="E5" s="15" t="s">
        <v>58</v>
      </c>
      <c r="F5" s="21" t="s">
        <v>63</v>
      </c>
      <c r="G5" s="14" t="s">
        <v>46</v>
      </c>
      <c r="I5" s="2" t="s">
        <v>30</v>
      </c>
      <c r="J5" s="7">
        <v>0.78</v>
      </c>
      <c r="K5" s="35" t="s">
        <v>123</v>
      </c>
    </row>
    <row r="6" spans="1:11" x14ac:dyDescent="0.3">
      <c r="A6" s="14" t="s">
        <v>45</v>
      </c>
      <c r="B6" s="15"/>
      <c r="C6" s="20">
        <f>J6</f>
        <v>70</v>
      </c>
      <c r="D6" s="15" t="s">
        <v>72</v>
      </c>
      <c r="E6" s="15"/>
      <c r="F6" s="27"/>
      <c r="G6" s="14" t="s">
        <v>46</v>
      </c>
      <c r="I6" s="2" t="s">
        <v>45</v>
      </c>
      <c r="J6" s="7">
        <v>70</v>
      </c>
      <c r="K6" s="35" t="s">
        <v>31</v>
      </c>
    </row>
    <row r="7" spans="1:11" x14ac:dyDescent="0.3">
      <c r="A7" s="14" t="s">
        <v>47</v>
      </c>
      <c r="B7" s="15"/>
      <c r="C7" s="20">
        <f>J7</f>
        <v>35</v>
      </c>
      <c r="D7" s="15" t="s">
        <v>72</v>
      </c>
      <c r="E7" s="15"/>
      <c r="F7" s="27"/>
      <c r="G7" s="14" t="s">
        <v>46</v>
      </c>
      <c r="I7" s="2" t="s">
        <v>47</v>
      </c>
      <c r="J7" s="7">
        <v>35</v>
      </c>
      <c r="K7" s="35" t="s">
        <v>31</v>
      </c>
    </row>
    <row r="8" spans="1:11" x14ac:dyDescent="0.3">
      <c r="A8" s="14" t="s">
        <v>1216</v>
      </c>
      <c r="B8" s="15"/>
      <c r="C8" s="20">
        <f>1*10000</f>
        <v>10000</v>
      </c>
      <c r="D8" s="15" t="s">
        <v>1217</v>
      </c>
      <c r="E8" s="15" t="s">
        <v>1218</v>
      </c>
      <c r="F8" s="21" t="s">
        <v>1219</v>
      </c>
      <c r="G8" s="37" t="s">
        <v>1220</v>
      </c>
      <c r="I8" s="2"/>
      <c r="J8" s="7"/>
      <c r="K8" s="35"/>
    </row>
    <row r="9" spans="1:11" x14ac:dyDescent="0.3">
      <c r="A9" s="13" t="s">
        <v>48</v>
      </c>
      <c r="B9" s="13"/>
      <c r="C9" s="13"/>
      <c r="D9" s="13"/>
      <c r="E9" s="13"/>
      <c r="F9" s="26"/>
      <c r="G9" s="13"/>
      <c r="I9" s="31" t="s">
        <v>12</v>
      </c>
      <c r="J9" s="7"/>
      <c r="K9" s="35"/>
    </row>
    <row r="10" spans="1:11" ht="15" thickBot="1" x14ac:dyDescent="0.35">
      <c r="A10" s="14" t="s">
        <v>34</v>
      </c>
      <c r="B10" s="15"/>
      <c r="C10" s="20">
        <f>J10*1000</f>
        <v>5640</v>
      </c>
      <c r="D10" s="15" t="s">
        <v>31</v>
      </c>
      <c r="E10" s="15" t="s">
        <v>78</v>
      </c>
      <c r="F10" s="21" t="s">
        <v>124</v>
      </c>
      <c r="G10" s="14" t="s">
        <v>46</v>
      </c>
      <c r="I10" s="50" t="s">
        <v>34</v>
      </c>
      <c r="J10" s="43">
        <v>5.64</v>
      </c>
      <c r="K10" s="45" t="s">
        <v>1238</v>
      </c>
    </row>
    <row r="11" spans="1:11" x14ac:dyDescent="0.3">
      <c r="A11" s="12" t="s">
        <v>49</v>
      </c>
      <c r="B11" s="12"/>
      <c r="C11" s="12"/>
      <c r="D11" s="12"/>
      <c r="E11" s="12"/>
      <c r="F11" s="12"/>
      <c r="G11" s="12"/>
      <c r="I11" s="2"/>
      <c r="J11" s="7"/>
      <c r="K11" s="35"/>
    </row>
    <row r="12" spans="1:11" x14ac:dyDescent="0.3">
      <c r="A12" s="13" t="s">
        <v>44</v>
      </c>
      <c r="B12" s="13"/>
      <c r="C12" s="13"/>
      <c r="D12" s="13"/>
      <c r="E12" s="13"/>
      <c r="F12" s="13"/>
      <c r="G12" s="13"/>
      <c r="I12" s="49" t="s">
        <v>0</v>
      </c>
      <c r="J12" s="5"/>
      <c r="K12" s="40"/>
    </row>
    <row r="13" spans="1:11" x14ac:dyDescent="0.3">
      <c r="A13" s="14" t="s">
        <v>34</v>
      </c>
      <c r="B13" s="15"/>
      <c r="C13" s="20">
        <v>2000</v>
      </c>
      <c r="D13" s="15" t="s">
        <v>6</v>
      </c>
      <c r="E13" s="15" t="s">
        <v>78</v>
      </c>
      <c r="F13" s="21" t="s">
        <v>1230</v>
      </c>
      <c r="G13" s="14" t="s">
        <v>46</v>
      </c>
      <c r="I13" s="2" t="s">
        <v>34</v>
      </c>
      <c r="J13" s="7">
        <v>2000</v>
      </c>
      <c r="K13" s="35" t="s">
        <v>126</v>
      </c>
    </row>
    <row r="14" spans="1:11" x14ac:dyDescent="0.3">
      <c r="A14" s="14" t="s">
        <v>32</v>
      </c>
      <c r="B14" s="15"/>
      <c r="C14" s="20">
        <v>17</v>
      </c>
      <c r="D14" s="15" t="s">
        <v>6</v>
      </c>
      <c r="E14" s="15"/>
      <c r="F14" s="15"/>
      <c r="G14" s="14" t="s">
        <v>46</v>
      </c>
      <c r="I14" s="2" t="s">
        <v>32</v>
      </c>
      <c r="J14" s="7">
        <v>17</v>
      </c>
      <c r="K14" s="35" t="s">
        <v>126</v>
      </c>
    </row>
    <row r="15" spans="1:11" x14ac:dyDescent="0.3">
      <c r="A15" s="14" t="s">
        <v>35</v>
      </c>
      <c r="B15" s="15"/>
      <c r="C15" s="20">
        <v>100</v>
      </c>
      <c r="D15" s="15" t="s">
        <v>20</v>
      </c>
      <c r="E15" s="15"/>
      <c r="F15" s="15"/>
      <c r="G15" s="14" t="s">
        <v>46</v>
      </c>
      <c r="I15" s="2" t="s">
        <v>8</v>
      </c>
      <c r="J15" s="7">
        <v>100</v>
      </c>
      <c r="K15" s="8" t="s">
        <v>128</v>
      </c>
    </row>
    <row r="16" spans="1:11" x14ac:dyDescent="0.3">
      <c r="A16" s="14" t="s">
        <v>33</v>
      </c>
      <c r="B16" s="15"/>
      <c r="C16" s="70">
        <f>300/44</f>
        <v>6.8181818181818183</v>
      </c>
      <c r="D16" s="15" t="s">
        <v>6</v>
      </c>
      <c r="E16" s="15" t="s">
        <v>62</v>
      </c>
      <c r="F16" s="15" t="s">
        <v>61</v>
      </c>
      <c r="G16" s="14" t="s">
        <v>46</v>
      </c>
      <c r="I16" s="2" t="s">
        <v>33</v>
      </c>
      <c r="J16" s="7">
        <v>300</v>
      </c>
      <c r="K16" s="35" t="s">
        <v>127</v>
      </c>
    </row>
    <row r="17" spans="1:11" x14ac:dyDescent="0.3">
      <c r="A17" s="14" t="s">
        <v>9</v>
      </c>
      <c r="B17" s="15"/>
      <c r="C17" s="19">
        <v>993.6</v>
      </c>
      <c r="D17" s="15" t="s">
        <v>6</v>
      </c>
      <c r="E17" s="15" t="s">
        <v>78</v>
      </c>
      <c r="F17" s="52" t="s">
        <v>1231</v>
      </c>
      <c r="G17" s="14" t="s">
        <v>159</v>
      </c>
      <c r="I17" s="2"/>
      <c r="J17" s="7"/>
      <c r="K17" s="8"/>
    </row>
    <row r="18" spans="1:11" ht="27.75" customHeight="1" x14ac:dyDescent="0.3">
      <c r="A18" s="13" t="s">
        <v>48</v>
      </c>
      <c r="B18" s="13"/>
      <c r="C18" s="13"/>
      <c r="D18" s="13"/>
      <c r="E18" s="13"/>
      <c r="F18" s="13"/>
      <c r="G18" s="13"/>
      <c r="I18" s="31" t="s">
        <v>12</v>
      </c>
      <c r="J18" s="7"/>
      <c r="K18" s="35"/>
    </row>
    <row r="19" spans="1:11" ht="15" thickBot="1" x14ac:dyDescent="0.35">
      <c r="A19" s="14" t="s">
        <v>39</v>
      </c>
      <c r="B19" s="15"/>
      <c r="C19" s="20">
        <v>1000</v>
      </c>
      <c r="D19" s="15" t="s">
        <v>6</v>
      </c>
      <c r="E19" s="15"/>
      <c r="F19" s="15"/>
      <c r="G19" s="14" t="s">
        <v>46</v>
      </c>
      <c r="I19" s="50" t="s">
        <v>39</v>
      </c>
      <c r="J19" s="43">
        <v>1000</v>
      </c>
      <c r="K19" s="45" t="s">
        <v>37</v>
      </c>
    </row>
    <row r="20" spans="1:11" ht="20.399999999999999" customHeight="1" x14ac:dyDescent="0.3">
      <c r="A20" s="12" t="s">
        <v>40</v>
      </c>
      <c r="B20" s="12"/>
      <c r="C20" s="12"/>
      <c r="D20" s="12"/>
      <c r="E20" s="12"/>
      <c r="F20" s="12"/>
      <c r="G20" s="12"/>
      <c r="I20" s="2"/>
      <c r="J20" s="7"/>
      <c r="K20" s="35"/>
    </row>
    <row r="21" spans="1:11" x14ac:dyDescent="0.3">
      <c r="A21" s="13" t="s">
        <v>44</v>
      </c>
      <c r="B21" s="13"/>
      <c r="C21" s="13"/>
      <c r="D21" s="13"/>
      <c r="E21" s="13"/>
      <c r="F21" s="13"/>
      <c r="G21" s="13"/>
      <c r="I21" s="49" t="s">
        <v>0</v>
      </c>
      <c r="J21" s="5"/>
      <c r="K21" s="40"/>
    </row>
    <row r="22" spans="1:11" x14ac:dyDescent="0.3">
      <c r="A22" s="14" t="s">
        <v>39</v>
      </c>
      <c r="B22" s="15"/>
      <c r="C22" s="20">
        <v>2000</v>
      </c>
      <c r="D22" s="15" t="s">
        <v>6</v>
      </c>
      <c r="E22" s="15"/>
      <c r="F22" s="21" t="s">
        <v>1232</v>
      </c>
      <c r="G22" s="14" t="s">
        <v>46</v>
      </c>
      <c r="I22" s="2" t="s">
        <v>39</v>
      </c>
      <c r="J22" s="7">
        <v>2000</v>
      </c>
      <c r="K22" s="35" t="s">
        <v>37</v>
      </c>
    </row>
    <row r="23" spans="1:11" x14ac:dyDescent="0.3">
      <c r="A23" s="14" t="s">
        <v>50</v>
      </c>
      <c r="B23" s="15"/>
      <c r="C23" s="70">
        <f>1252/48</f>
        <v>26.083333333333332</v>
      </c>
      <c r="D23" s="15" t="s">
        <v>115</v>
      </c>
      <c r="E23" s="15" t="s">
        <v>56</v>
      </c>
      <c r="F23" s="15" t="s">
        <v>59</v>
      </c>
      <c r="G23" s="14" t="s">
        <v>46</v>
      </c>
      <c r="I23" s="2" t="s">
        <v>50</v>
      </c>
      <c r="J23" s="7">
        <v>1252</v>
      </c>
      <c r="K23" s="35" t="s">
        <v>129</v>
      </c>
    </row>
    <row r="24" spans="1:11" x14ac:dyDescent="0.3">
      <c r="A24" s="14" t="s">
        <v>33</v>
      </c>
      <c r="B24" s="15"/>
      <c r="C24" s="70">
        <f>1000/44</f>
        <v>22.727272727272727</v>
      </c>
      <c r="D24" s="15" t="s">
        <v>115</v>
      </c>
      <c r="E24" s="15" t="s">
        <v>57</v>
      </c>
      <c r="F24" s="15" t="s">
        <v>60</v>
      </c>
      <c r="G24" s="14" t="s">
        <v>46</v>
      </c>
      <c r="I24" s="2" t="s">
        <v>33</v>
      </c>
      <c r="J24" s="7">
        <v>1000</v>
      </c>
      <c r="K24" s="35" t="s">
        <v>129</v>
      </c>
    </row>
    <row r="25" spans="1:11" x14ac:dyDescent="0.3">
      <c r="A25" s="14" t="s">
        <v>35</v>
      </c>
      <c r="B25" s="15"/>
      <c r="C25" s="20">
        <v>220</v>
      </c>
      <c r="D25" s="15" t="s">
        <v>20</v>
      </c>
      <c r="E25" s="15"/>
      <c r="F25" s="15"/>
      <c r="G25" s="14" t="s">
        <v>46</v>
      </c>
      <c r="I25" s="2" t="s">
        <v>8</v>
      </c>
      <c r="J25" s="7">
        <v>220</v>
      </c>
      <c r="K25" s="8" t="s">
        <v>130</v>
      </c>
    </row>
    <row r="26" spans="1:11" x14ac:dyDescent="0.3">
      <c r="A26" s="14" t="s">
        <v>9</v>
      </c>
      <c r="B26" s="15">
        <v>25</v>
      </c>
      <c r="C26" s="20">
        <f>25*1000</f>
        <v>25000</v>
      </c>
      <c r="D26" s="15" t="s">
        <v>116</v>
      </c>
      <c r="E26" s="15" t="s">
        <v>1222</v>
      </c>
      <c r="F26" s="52" t="s">
        <v>1224</v>
      </c>
      <c r="G26" s="14" t="s">
        <v>1221</v>
      </c>
      <c r="I26" s="2"/>
      <c r="J26" s="7"/>
      <c r="K26" s="8"/>
    </row>
    <row r="27" spans="1:11" x14ac:dyDescent="0.3">
      <c r="A27" s="13" t="s">
        <v>48</v>
      </c>
      <c r="B27" s="13"/>
      <c r="C27" s="13"/>
      <c r="D27" s="13"/>
      <c r="E27" s="13"/>
      <c r="F27" s="13"/>
      <c r="G27" s="13"/>
      <c r="I27" s="49" t="s">
        <v>12</v>
      </c>
      <c r="J27" s="5"/>
      <c r="K27" s="40"/>
    </row>
    <row r="28" spans="1:11" ht="15" thickBot="1" x14ac:dyDescent="0.35">
      <c r="A28" s="14" t="s">
        <v>51</v>
      </c>
      <c r="B28" s="15"/>
      <c r="C28" s="20">
        <v>1000</v>
      </c>
      <c r="D28" s="15" t="s">
        <v>6</v>
      </c>
      <c r="E28" s="15"/>
      <c r="F28" s="15"/>
      <c r="G28" s="14" t="s">
        <v>46</v>
      </c>
      <c r="I28" s="50" t="s">
        <v>51</v>
      </c>
      <c r="J28" s="43">
        <v>1000</v>
      </c>
      <c r="K28" s="44" t="s">
        <v>37</v>
      </c>
    </row>
    <row r="29" spans="1:11" ht="15" thickBot="1" x14ac:dyDescent="0.35">
      <c r="A29" s="14" t="s">
        <v>1223</v>
      </c>
      <c r="B29" s="15">
        <v>25</v>
      </c>
      <c r="C29" s="20">
        <f>C26</f>
        <v>25000</v>
      </c>
      <c r="D29" s="15" t="s">
        <v>6</v>
      </c>
      <c r="E29" s="15" t="s">
        <v>78</v>
      </c>
      <c r="F29" s="52" t="s">
        <v>1233</v>
      </c>
      <c r="G29" s="14" t="s">
        <v>1221</v>
      </c>
      <c r="I29" s="50"/>
      <c r="J29" s="43"/>
      <c r="K29" s="44"/>
    </row>
    <row r="31" spans="1:11" x14ac:dyDescent="0.3">
      <c r="A31" s="90"/>
    </row>
    <row r="32" spans="1:11" x14ac:dyDescent="0.3">
      <c r="A32" s="91"/>
    </row>
    <row r="33" spans="1:1" x14ac:dyDescent="0.3">
      <c r="A33" s="90"/>
    </row>
    <row r="34" spans="1:1" x14ac:dyDescent="0.3">
      <c r="A34" s="90"/>
    </row>
    <row r="35" spans="1:1" x14ac:dyDescent="0.3">
      <c r="A35" s="9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8713-39A0-41DD-88B9-730208653A92}">
  <sheetPr>
    <tabColor theme="3"/>
  </sheetPr>
  <dimension ref="A2:S59"/>
  <sheetViews>
    <sheetView zoomScale="63" zoomScaleNormal="68" workbookViewId="0">
      <selection activeCell="R34" sqref="R34:S34"/>
    </sheetView>
  </sheetViews>
  <sheetFormatPr defaultRowHeight="14.4" x14ac:dyDescent="0.3"/>
  <cols>
    <col min="1" max="1" width="25.109375" customWidth="1"/>
    <col min="2" max="2" width="12.33203125" customWidth="1"/>
    <col min="3" max="3" width="14" customWidth="1"/>
    <col min="4" max="4" width="26.6640625" customWidth="1"/>
    <col min="5" max="5" width="23.109375" customWidth="1"/>
    <col min="6" max="6" width="23.109375" style="28" customWidth="1"/>
    <col min="7" max="7" width="48.6640625" customWidth="1"/>
    <col min="8" max="8" width="19.33203125" customWidth="1"/>
    <col min="9" max="9" width="18.88671875" customWidth="1"/>
    <col min="10" max="10" width="10.88671875" customWidth="1"/>
    <col min="11" max="11" width="12.109375" customWidth="1"/>
    <col min="14" max="14" width="10.44140625" bestFit="1" customWidth="1"/>
    <col min="18" max="18" width="9" customWidth="1"/>
    <col min="19" max="19" width="12.5546875" customWidth="1"/>
  </cols>
  <sheetData>
    <row r="2" spans="1:19" ht="21" customHeight="1" x14ac:dyDescent="0.3">
      <c r="A2" s="9"/>
      <c r="B2" s="10" t="s">
        <v>94</v>
      </c>
      <c r="C2" s="10" t="s">
        <v>79</v>
      </c>
      <c r="D2" s="10" t="s">
        <v>41</v>
      </c>
      <c r="E2" s="10" t="s">
        <v>54</v>
      </c>
      <c r="F2" s="23" t="s">
        <v>53</v>
      </c>
      <c r="G2" s="10" t="s">
        <v>52</v>
      </c>
      <c r="I2" s="86" t="s">
        <v>113</v>
      </c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x14ac:dyDescent="0.3">
      <c r="A3" s="11" t="s">
        <v>65</v>
      </c>
      <c r="B3" s="11"/>
      <c r="C3" s="11"/>
      <c r="D3" s="11"/>
      <c r="E3" s="11"/>
      <c r="F3" s="24"/>
      <c r="G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3">
      <c r="A4" s="12" t="s">
        <v>64</v>
      </c>
      <c r="B4" s="12"/>
      <c r="C4" s="12"/>
      <c r="D4" s="12"/>
      <c r="E4" s="12"/>
      <c r="F4" s="25"/>
      <c r="G4" s="12"/>
      <c r="J4" s="94" t="s">
        <v>74</v>
      </c>
      <c r="K4" s="95"/>
      <c r="L4" s="94" t="s">
        <v>73</v>
      </c>
      <c r="M4" s="95"/>
      <c r="N4" s="94" t="s">
        <v>80</v>
      </c>
      <c r="O4" s="95"/>
      <c r="P4" s="94"/>
      <c r="Q4" s="95"/>
      <c r="R4" s="98"/>
      <c r="S4" s="99"/>
    </row>
    <row r="5" spans="1:19" x14ac:dyDescent="0.3">
      <c r="A5" s="13" t="s">
        <v>44</v>
      </c>
      <c r="B5" s="13"/>
      <c r="C5" s="13"/>
      <c r="D5" s="13"/>
      <c r="E5" s="13"/>
      <c r="F5" s="26"/>
      <c r="G5" s="13"/>
      <c r="I5" s="51" t="s">
        <v>0</v>
      </c>
      <c r="J5" s="5" t="s">
        <v>2</v>
      </c>
      <c r="K5" s="6" t="s">
        <v>1</v>
      </c>
      <c r="L5" s="5" t="s">
        <v>2</v>
      </c>
      <c r="M5" s="6" t="s">
        <v>1</v>
      </c>
      <c r="N5" s="5" t="s">
        <v>2</v>
      </c>
      <c r="O5" s="6" t="s">
        <v>1</v>
      </c>
      <c r="P5" s="1"/>
      <c r="Q5" s="1"/>
      <c r="R5" s="5" t="s">
        <v>2</v>
      </c>
      <c r="S5" s="6" t="s">
        <v>1</v>
      </c>
    </row>
    <row r="6" spans="1:19" x14ac:dyDescent="0.3">
      <c r="A6" s="14" t="s">
        <v>3</v>
      </c>
      <c r="B6" s="18" t="str">
        <f>ROUND((J6/J16)*1000,0)&amp;"; "&amp;L6*1000</f>
        <v>1613; 1730</v>
      </c>
      <c r="C6" s="60">
        <v>1613</v>
      </c>
      <c r="D6" s="15" t="s">
        <v>6</v>
      </c>
      <c r="F6" s="21" t="s">
        <v>77</v>
      </c>
      <c r="G6" s="14" t="s">
        <v>75</v>
      </c>
      <c r="I6" s="2" t="s">
        <v>3</v>
      </c>
      <c r="J6" s="7">
        <v>5</v>
      </c>
      <c r="K6" s="35" t="s">
        <v>4</v>
      </c>
      <c r="L6" s="7">
        <v>1.73</v>
      </c>
      <c r="M6" s="35" t="s">
        <v>4</v>
      </c>
      <c r="N6" s="7"/>
      <c r="O6" s="8"/>
      <c r="R6" s="7"/>
      <c r="S6" s="8"/>
    </row>
    <row r="7" spans="1:19" x14ac:dyDescent="0.3">
      <c r="A7" s="14" t="s">
        <v>5</v>
      </c>
      <c r="B7" s="18" t="str">
        <f>ROUND((J7/J16)*1000,0)&amp;"; "&amp;L7*1000</f>
        <v>645; 570</v>
      </c>
      <c r="C7" s="60">
        <f>645*28.6</f>
        <v>18447</v>
      </c>
      <c r="D7" s="15" t="s">
        <v>150</v>
      </c>
      <c r="E7" s="15" t="s">
        <v>149</v>
      </c>
      <c r="F7" s="21" t="s">
        <v>148</v>
      </c>
      <c r="G7" s="14" t="s">
        <v>75</v>
      </c>
      <c r="I7" s="2" t="s">
        <v>5</v>
      </c>
      <c r="J7" s="7">
        <v>2</v>
      </c>
      <c r="K7" s="35" t="s">
        <v>4</v>
      </c>
      <c r="L7" s="7">
        <v>0.56999999999999995</v>
      </c>
      <c r="M7" s="35" t="s">
        <v>4</v>
      </c>
      <c r="N7" s="7"/>
      <c r="O7" s="8"/>
      <c r="R7" s="7"/>
      <c r="S7" s="8"/>
    </row>
    <row r="8" spans="1:19" x14ac:dyDescent="0.3">
      <c r="A8" s="100" t="s">
        <v>84</v>
      </c>
      <c r="B8" s="101" t="str">
        <f>ROUND((J8/J16),1)&amp;"; "&amp;L8</f>
        <v>25.4; 17.7</v>
      </c>
      <c r="C8" s="61"/>
      <c r="D8" s="102" t="s">
        <v>6</v>
      </c>
      <c r="E8" s="102"/>
      <c r="F8" s="103" t="s">
        <v>1227</v>
      </c>
      <c r="G8" s="100" t="s">
        <v>75</v>
      </c>
      <c r="I8" s="2" t="s">
        <v>84</v>
      </c>
      <c r="J8" s="7">
        <v>78.599999999999994</v>
      </c>
      <c r="K8" s="35" t="s">
        <v>6</v>
      </c>
      <c r="L8" s="7">
        <v>17.7</v>
      </c>
      <c r="M8" s="35" t="s">
        <v>6</v>
      </c>
      <c r="N8" s="7"/>
      <c r="O8" s="8"/>
      <c r="R8" s="7"/>
      <c r="S8" s="8"/>
    </row>
    <row r="9" spans="1:19" x14ac:dyDescent="0.3">
      <c r="A9" s="14" t="s">
        <v>7</v>
      </c>
      <c r="B9" s="18" t="str">
        <f>ROUND((J9/J16),1)&amp;"; "&amp;L9</f>
        <v>2.5; -</v>
      </c>
      <c r="C9" s="61"/>
      <c r="D9" s="15" t="s">
        <v>6</v>
      </c>
      <c r="E9" s="15"/>
      <c r="F9" s="21" t="s">
        <v>1235</v>
      </c>
      <c r="G9" s="14" t="s">
        <v>74</v>
      </c>
      <c r="I9" s="2" t="s">
        <v>7</v>
      </c>
      <c r="J9" s="7">
        <v>7.9</v>
      </c>
      <c r="K9" s="35" t="s">
        <v>6</v>
      </c>
      <c r="L9" s="7" t="s">
        <v>36</v>
      </c>
      <c r="M9" s="35"/>
      <c r="N9" s="33"/>
      <c r="O9" s="8"/>
      <c r="R9" s="7"/>
      <c r="S9" s="8"/>
    </row>
    <row r="10" spans="1:19" ht="20.399999999999999" x14ac:dyDescent="0.3">
      <c r="A10" s="14" t="s">
        <v>96</v>
      </c>
      <c r="B10" s="18" t="str">
        <f>ROUND((J10/J16),0)&amp;"; "&amp;ROUND(L10,0)&amp;"; "&amp;N10</f>
        <v>3322; 3279; 3300</v>
      </c>
      <c r="C10" s="60">
        <f>3322*0.6</f>
        <v>1993.1999999999998</v>
      </c>
      <c r="D10" s="15" t="s">
        <v>20</v>
      </c>
      <c r="E10" s="15" t="s">
        <v>82</v>
      </c>
      <c r="F10" s="21" t="s">
        <v>76</v>
      </c>
      <c r="G10" s="14" t="s">
        <v>75</v>
      </c>
      <c r="I10" s="2" t="s">
        <v>100</v>
      </c>
      <c r="J10" s="7">
        <v>10299.700000000001</v>
      </c>
      <c r="K10" s="35" t="s">
        <v>20</v>
      </c>
      <c r="L10" s="7">
        <f>3256+23.04</f>
        <v>3279.04</v>
      </c>
      <c r="M10" s="35" t="s">
        <v>20</v>
      </c>
      <c r="N10" s="39">
        <v>3300</v>
      </c>
      <c r="O10" s="8" t="s">
        <v>20</v>
      </c>
      <c r="R10" s="7"/>
      <c r="S10" s="8"/>
    </row>
    <row r="11" spans="1:19" x14ac:dyDescent="0.3">
      <c r="A11" s="14" t="s">
        <v>97</v>
      </c>
      <c r="B11" s="18"/>
      <c r="C11" s="60">
        <f>3322*0.4</f>
        <v>1328.8000000000002</v>
      </c>
      <c r="D11" s="15" t="s">
        <v>20</v>
      </c>
      <c r="E11" s="15"/>
      <c r="F11" s="21" t="s">
        <v>99</v>
      </c>
      <c r="G11" s="14" t="s">
        <v>98</v>
      </c>
      <c r="I11" s="2"/>
      <c r="J11" s="7"/>
      <c r="K11" s="35"/>
      <c r="L11" s="7"/>
      <c r="M11" s="35"/>
      <c r="N11" s="39"/>
      <c r="O11" s="8"/>
      <c r="R11" s="7"/>
      <c r="S11" s="8"/>
    </row>
    <row r="12" spans="1:19" x14ac:dyDescent="0.3">
      <c r="A12" s="14" t="s">
        <v>151</v>
      </c>
      <c r="B12" s="18" t="str">
        <f>ROUND((J12/J16)*1000,0)&amp;"; "&amp;L12*1000</f>
        <v>2032; 600</v>
      </c>
      <c r="C12" s="60">
        <v>2032</v>
      </c>
      <c r="D12" s="15" t="s">
        <v>6</v>
      </c>
      <c r="F12" s="21"/>
      <c r="G12" s="14" t="s">
        <v>75</v>
      </c>
      <c r="I12" s="2" t="s">
        <v>9</v>
      </c>
      <c r="J12" s="7">
        <v>6.3</v>
      </c>
      <c r="K12" s="35" t="s">
        <v>4</v>
      </c>
      <c r="L12" s="7">
        <v>0.6</v>
      </c>
      <c r="M12" s="35" t="s">
        <v>4</v>
      </c>
      <c r="N12" s="33"/>
      <c r="O12" s="8"/>
      <c r="R12" s="7"/>
      <c r="S12" s="8"/>
    </row>
    <row r="13" spans="1:19" x14ac:dyDescent="0.3">
      <c r="A13" s="14" t="s">
        <v>10</v>
      </c>
      <c r="B13" s="18" t="str">
        <f>ROUND((J13/J16),0)&amp;"; "&amp;L13</f>
        <v>54; -</v>
      </c>
      <c r="C13" s="60">
        <v>54</v>
      </c>
      <c r="D13" s="15" t="s">
        <v>91</v>
      </c>
      <c r="F13" s="21" t="s">
        <v>152</v>
      </c>
      <c r="G13" s="14" t="s">
        <v>74</v>
      </c>
      <c r="I13" s="2" t="s">
        <v>10</v>
      </c>
      <c r="J13" s="7">
        <v>168.2</v>
      </c>
      <c r="K13" s="35" t="s">
        <v>21</v>
      </c>
      <c r="L13" s="7" t="s">
        <v>36</v>
      </c>
      <c r="M13" s="35"/>
      <c r="N13" s="33"/>
      <c r="O13" s="8"/>
      <c r="R13" s="7"/>
      <c r="S13" s="8"/>
    </row>
    <row r="14" spans="1:19" x14ac:dyDescent="0.3">
      <c r="A14" s="14" t="s">
        <v>11</v>
      </c>
      <c r="B14" s="18" t="str">
        <f>ROUND((J14/J16),1)&amp;"; "&amp;L14</f>
        <v>45.6; -</v>
      </c>
      <c r="C14" s="60">
        <f>45.6*1.25</f>
        <v>57</v>
      </c>
      <c r="D14" s="15" t="s">
        <v>89</v>
      </c>
      <c r="E14" s="15" t="s">
        <v>92</v>
      </c>
      <c r="F14" s="27" t="s">
        <v>81</v>
      </c>
      <c r="G14" s="14" t="s">
        <v>74</v>
      </c>
      <c r="I14" s="2" t="s">
        <v>11</v>
      </c>
      <c r="J14" s="7">
        <v>141.5</v>
      </c>
      <c r="K14" s="35" t="s">
        <v>21</v>
      </c>
      <c r="L14" s="7" t="s">
        <v>36</v>
      </c>
      <c r="M14" s="35"/>
      <c r="N14" s="33"/>
      <c r="O14" s="8"/>
      <c r="R14" s="7"/>
      <c r="S14" s="8"/>
    </row>
    <row r="15" spans="1:19" x14ac:dyDescent="0.3">
      <c r="A15" s="13" t="s">
        <v>48</v>
      </c>
      <c r="B15" s="13"/>
      <c r="C15" s="13"/>
      <c r="D15" s="13"/>
      <c r="E15" s="13"/>
      <c r="F15" s="26"/>
      <c r="G15" s="13"/>
      <c r="I15" s="49" t="s">
        <v>12</v>
      </c>
      <c r="J15" s="5"/>
      <c r="K15" s="40"/>
      <c r="L15" s="5"/>
      <c r="M15" s="40"/>
      <c r="N15" s="41"/>
      <c r="O15" s="6"/>
      <c r="P15" s="1"/>
      <c r="Q15" s="1"/>
      <c r="R15" s="5"/>
      <c r="S15" s="6"/>
    </row>
    <row r="16" spans="1:19" x14ac:dyDescent="0.3">
      <c r="A16" s="14" t="s">
        <v>13</v>
      </c>
      <c r="B16" s="15" t="str">
        <f>ROUND((J16/3.1)*1000,0)&amp;"; "&amp;L16*1000&amp;"; "&amp;N16*1000</f>
        <v>1000; 1000; 1000</v>
      </c>
      <c r="C16" s="60">
        <v>1000</v>
      </c>
      <c r="D16" s="15" t="s">
        <v>6</v>
      </c>
      <c r="F16" s="27"/>
      <c r="G16" s="14" t="s">
        <v>75</v>
      </c>
      <c r="I16" s="2" t="s">
        <v>13</v>
      </c>
      <c r="J16" s="7">
        <v>3.1</v>
      </c>
      <c r="K16" s="35" t="s">
        <v>4</v>
      </c>
      <c r="L16" s="7">
        <v>1</v>
      </c>
      <c r="M16" s="35" t="s">
        <v>4</v>
      </c>
      <c r="N16" s="39">
        <v>1</v>
      </c>
      <c r="O16" s="8" t="s">
        <v>4</v>
      </c>
      <c r="R16" s="7"/>
      <c r="S16" s="8"/>
    </row>
    <row r="17" spans="1:19" x14ac:dyDescent="0.3">
      <c r="A17" s="100" t="s">
        <v>83</v>
      </c>
      <c r="B17" s="102" t="str">
        <f>ROUND((J17/J16)/1000,4)&amp;"; "&amp;L17/1000</f>
        <v>0.163; 0.067</v>
      </c>
      <c r="C17" s="106">
        <v>0.16300000000000001</v>
      </c>
      <c r="D17" s="102" t="s">
        <v>6</v>
      </c>
      <c r="E17" s="105"/>
      <c r="F17" s="103" t="s">
        <v>1181</v>
      </c>
      <c r="G17" s="100" t="s">
        <v>75</v>
      </c>
      <c r="I17" s="2" t="s">
        <v>83</v>
      </c>
      <c r="J17" s="7">
        <v>505.3</v>
      </c>
      <c r="K17" s="35" t="s">
        <v>19</v>
      </c>
      <c r="L17" s="7">
        <v>67</v>
      </c>
      <c r="M17" s="35" t="s">
        <v>19</v>
      </c>
      <c r="N17" s="33"/>
      <c r="O17" s="8"/>
      <c r="R17" s="7"/>
      <c r="S17" s="8"/>
    </row>
    <row r="18" spans="1:19" x14ac:dyDescent="0.3">
      <c r="A18" s="14" t="s">
        <v>14</v>
      </c>
      <c r="B18" s="15" t="str">
        <f>ROUND((J18/J16)/1000,4)&amp;"; "&amp;ROUND(L18/1000,4)</f>
        <v>0.4529; 0.2141</v>
      </c>
      <c r="C18" s="62">
        <v>0.45290000000000002</v>
      </c>
      <c r="D18" s="15" t="s">
        <v>6</v>
      </c>
      <c r="G18" s="14" t="s">
        <v>75</v>
      </c>
      <c r="I18" s="2" t="s">
        <v>14</v>
      </c>
      <c r="J18" s="7">
        <v>1404.1</v>
      </c>
      <c r="K18" s="35" t="s">
        <v>19</v>
      </c>
      <c r="L18" s="7">
        <v>214.08</v>
      </c>
      <c r="M18" s="35" t="s">
        <v>19</v>
      </c>
      <c r="N18" s="7"/>
      <c r="O18" s="8"/>
      <c r="R18" s="7"/>
      <c r="S18" s="8"/>
    </row>
    <row r="19" spans="1:19" x14ac:dyDescent="0.3">
      <c r="A19" s="14" t="s">
        <v>71</v>
      </c>
      <c r="B19" s="15" t="str">
        <f>ROUND((J19/J16)/1000,4)&amp;"; "&amp;ROUND(L19/1000,4)</f>
        <v>0.2516; 0.1094</v>
      </c>
      <c r="C19" s="62">
        <v>0.25159999999999999</v>
      </c>
      <c r="D19" s="15" t="s">
        <v>6</v>
      </c>
      <c r="G19" s="14" t="s">
        <v>75</v>
      </c>
      <c r="I19" s="2" t="s">
        <v>71</v>
      </c>
      <c r="J19" s="7">
        <v>780.1</v>
      </c>
      <c r="K19" s="35" t="s">
        <v>19</v>
      </c>
      <c r="L19" s="7">
        <v>109.44</v>
      </c>
      <c r="M19" s="35" t="s">
        <v>19</v>
      </c>
      <c r="N19" s="7"/>
      <c r="O19" s="8"/>
      <c r="R19" s="7"/>
      <c r="S19" s="8"/>
    </row>
    <row r="20" spans="1:19" x14ac:dyDescent="0.3">
      <c r="A20" s="14" t="s">
        <v>15</v>
      </c>
      <c r="B20" s="15" t="str">
        <f>ROUND((J20/J16)*1000,0)&amp;"; "&amp;L20*1000</f>
        <v>1161; 1291.5</v>
      </c>
      <c r="C20" s="60">
        <v>1161</v>
      </c>
      <c r="D20" s="15" t="s">
        <v>6</v>
      </c>
      <c r="G20" s="14" t="s">
        <v>75</v>
      </c>
      <c r="I20" s="2" t="s">
        <v>15</v>
      </c>
      <c r="J20" s="7">
        <v>3.6</v>
      </c>
      <c r="K20" s="35" t="s">
        <v>4</v>
      </c>
      <c r="L20" s="7">
        <v>1.2915000000000001</v>
      </c>
      <c r="M20" s="35" t="s">
        <v>4</v>
      </c>
      <c r="N20" s="7"/>
      <c r="O20" s="35"/>
      <c r="P20" s="32"/>
      <c r="Q20" s="32"/>
      <c r="R20" s="7"/>
      <c r="S20" s="8"/>
    </row>
    <row r="21" spans="1:19" ht="15" thickBot="1" x14ac:dyDescent="0.35">
      <c r="A21" s="14" t="s">
        <v>22</v>
      </c>
      <c r="B21" s="20" t="s">
        <v>85</v>
      </c>
      <c r="D21" s="15" t="s">
        <v>6</v>
      </c>
      <c r="F21" s="103" t="s">
        <v>158</v>
      </c>
      <c r="G21" s="14" t="s">
        <v>73</v>
      </c>
      <c r="I21" s="50" t="s">
        <v>22</v>
      </c>
      <c r="J21" s="43"/>
      <c r="K21" s="44"/>
      <c r="L21" s="43">
        <v>67</v>
      </c>
      <c r="M21" s="45" t="s">
        <v>6</v>
      </c>
      <c r="N21" s="43"/>
      <c r="O21" s="44"/>
      <c r="P21" s="42"/>
      <c r="Q21" s="42"/>
      <c r="R21" s="43"/>
      <c r="S21" s="44"/>
    </row>
    <row r="22" spans="1:19" ht="20.399999999999999" customHeight="1" x14ac:dyDescent="0.3">
      <c r="A22" s="12" t="s">
        <v>70</v>
      </c>
      <c r="B22" s="12"/>
      <c r="C22" s="12"/>
      <c r="D22" s="12"/>
      <c r="E22" s="12"/>
      <c r="F22" s="25"/>
      <c r="G22" s="12"/>
      <c r="I22" s="2"/>
      <c r="J22" s="96" t="s">
        <v>74</v>
      </c>
      <c r="K22" s="97"/>
      <c r="L22" s="96"/>
      <c r="M22" s="97"/>
      <c r="N22" s="96" t="s">
        <v>80</v>
      </c>
      <c r="O22" s="97"/>
      <c r="R22" s="7"/>
      <c r="S22" s="8"/>
    </row>
    <row r="23" spans="1:19" x14ac:dyDescent="0.3">
      <c r="A23" s="13" t="s">
        <v>44</v>
      </c>
      <c r="B23" s="13"/>
      <c r="C23" s="13"/>
      <c r="D23" s="13"/>
      <c r="E23" s="13"/>
      <c r="F23" s="26"/>
      <c r="G23" s="13"/>
      <c r="I23" s="49" t="s">
        <v>0</v>
      </c>
      <c r="J23" s="5" t="s">
        <v>2</v>
      </c>
      <c r="K23" s="40" t="s">
        <v>1</v>
      </c>
      <c r="L23" s="5"/>
      <c r="M23" s="40"/>
      <c r="N23" s="5" t="s">
        <v>2</v>
      </c>
      <c r="O23" s="40" t="s">
        <v>1</v>
      </c>
      <c r="P23" s="1"/>
      <c r="Q23" s="1"/>
      <c r="R23" s="5"/>
      <c r="S23" s="6"/>
    </row>
    <row r="24" spans="1:19" x14ac:dyDescent="0.3">
      <c r="A24" s="14" t="s">
        <v>13</v>
      </c>
      <c r="B24" s="15" t="str">
        <f>ROUND((J24/3.1)*1000,0)&amp;"; "&amp;L24/3.1*1000</f>
        <v>1000; 0</v>
      </c>
      <c r="C24" s="60">
        <v>1000</v>
      </c>
      <c r="D24" s="15" t="s">
        <v>6</v>
      </c>
      <c r="E24" s="15"/>
      <c r="F24" s="27" t="s">
        <v>69</v>
      </c>
      <c r="G24" s="14" t="s">
        <v>87</v>
      </c>
      <c r="I24" s="2" t="s">
        <v>13</v>
      </c>
      <c r="J24" s="7">
        <v>3.1</v>
      </c>
      <c r="K24" s="35" t="s">
        <v>4</v>
      </c>
      <c r="L24" s="7"/>
      <c r="M24" s="35"/>
      <c r="N24" s="7">
        <v>3.1</v>
      </c>
      <c r="O24" s="35" t="s">
        <v>4</v>
      </c>
      <c r="R24" s="7"/>
      <c r="S24" s="8"/>
    </row>
    <row r="25" spans="1:19" x14ac:dyDescent="0.3">
      <c r="A25" s="14" t="s">
        <v>9</v>
      </c>
      <c r="B25" s="15"/>
      <c r="C25" s="60">
        <v>1000</v>
      </c>
      <c r="D25" s="15" t="s">
        <v>6</v>
      </c>
      <c r="E25" s="15" t="s">
        <v>78</v>
      </c>
      <c r="F25" s="21" t="s">
        <v>88</v>
      </c>
      <c r="G25" s="14" t="s">
        <v>86</v>
      </c>
      <c r="I25" s="2" t="s">
        <v>9</v>
      </c>
      <c r="J25" s="7">
        <v>6.2</v>
      </c>
      <c r="K25" s="35" t="s">
        <v>4</v>
      </c>
      <c r="L25" s="7"/>
      <c r="M25" s="35"/>
      <c r="N25" s="7"/>
      <c r="O25" s="8"/>
      <c r="R25" s="7"/>
      <c r="S25" s="8"/>
    </row>
    <row r="26" spans="1:19" x14ac:dyDescent="0.3">
      <c r="A26" s="14" t="s">
        <v>16</v>
      </c>
      <c r="B26" s="16">
        <f>ROUND((J26/3.1),2)</f>
        <v>15.13</v>
      </c>
      <c r="C26" s="63">
        <v>15.13</v>
      </c>
      <c r="D26" s="15" t="s">
        <v>6</v>
      </c>
      <c r="E26" s="15"/>
      <c r="F26" s="27"/>
      <c r="G26" s="14" t="s">
        <v>74</v>
      </c>
      <c r="I26" s="2" t="s">
        <v>16</v>
      </c>
      <c r="J26" s="7">
        <v>46.9</v>
      </c>
      <c r="K26" s="35" t="s">
        <v>6</v>
      </c>
      <c r="L26" s="7"/>
      <c r="M26" s="35"/>
      <c r="N26" s="7"/>
      <c r="O26" s="8"/>
      <c r="R26" s="7"/>
      <c r="S26" s="8"/>
    </row>
    <row r="27" spans="1:19" ht="20.399999999999999" customHeight="1" x14ac:dyDescent="0.3">
      <c r="A27" s="14" t="s">
        <v>17</v>
      </c>
      <c r="B27" s="16">
        <f>ROUND((J27/3.1),2)</f>
        <v>0.52</v>
      </c>
      <c r="C27" s="61">
        <v>0.52</v>
      </c>
      <c r="D27" s="15" t="s">
        <v>6</v>
      </c>
      <c r="G27" s="14" t="s">
        <v>74</v>
      </c>
      <c r="I27" s="2" t="s">
        <v>17</v>
      </c>
      <c r="J27" s="7">
        <v>1.6</v>
      </c>
      <c r="K27" s="35" t="s">
        <v>6</v>
      </c>
      <c r="L27" s="7"/>
      <c r="M27" s="35"/>
      <c r="N27" s="7"/>
      <c r="O27" s="8"/>
      <c r="R27" s="7"/>
      <c r="S27" s="8"/>
    </row>
    <row r="28" spans="1:19" ht="20.399999999999999" x14ac:dyDescent="0.3">
      <c r="A28" s="14" t="s">
        <v>96</v>
      </c>
      <c r="B28" s="17">
        <f>ROUND((J28/3.1),2)</f>
        <v>162.94</v>
      </c>
      <c r="C28" s="61">
        <f>162.9*0.6</f>
        <v>97.74</v>
      </c>
      <c r="D28" s="15" t="s">
        <v>20</v>
      </c>
      <c r="G28" s="14" t="s">
        <v>74</v>
      </c>
      <c r="I28" s="2" t="s">
        <v>100</v>
      </c>
      <c r="J28" s="7">
        <v>505.1</v>
      </c>
      <c r="K28" s="35" t="s">
        <v>20</v>
      </c>
      <c r="L28" s="7"/>
      <c r="M28" s="35"/>
      <c r="N28" s="7"/>
      <c r="O28" s="8"/>
      <c r="R28" s="7"/>
      <c r="S28" s="8"/>
    </row>
    <row r="29" spans="1:19" x14ac:dyDescent="0.3">
      <c r="A29" s="14" t="s">
        <v>97</v>
      </c>
      <c r="B29" s="17"/>
      <c r="C29" s="61">
        <f>162.9*0.4</f>
        <v>65.160000000000011</v>
      </c>
      <c r="D29" s="15" t="s">
        <v>20</v>
      </c>
      <c r="F29" s="21" t="s">
        <v>99</v>
      </c>
      <c r="G29" s="14" t="s">
        <v>98</v>
      </c>
      <c r="I29" s="2"/>
      <c r="J29" s="7"/>
      <c r="K29" s="35"/>
      <c r="L29" s="7"/>
      <c r="M29" s="35"/>
      <c r="N29" s="7"/>
      <c r="O29" s="8"/>
      <c r="R29" s="7"/>
      <c r="S29" s="8"/>
    </row>
    <row r="30" spans="1:19" x14ac:dyDescent="0.3">
      <c r="A30" s="14" t="s">
        <v>11</v>
      </c>
      <c r="B30" s="17">
        <f>ROUND((J30/3.1),2)</f>
        <v>21.29</v>
      </c>
      <c r="C30" s="61">
        <f>21.3*1.25</f>
        <v>26.625</v>
      </c>
      <c r="D30" s="15" t="s">
        <v>89</v>
      </c>
      <c r="E30" s="15" t="s">
        <v>95</v>
      </c>
      <c r="F30" s="27" t="s">
        <v>81</v>
      </c>
      <c r="G30" s="14" t="s">
        <v>74</v>
      </c>
      <c r="I30" s="2" t="s">
        <v>11</v>
      </c>
      <c r="J30" s="7">
        <v>66</v>
      </c>
      <c r="K30" s="35" t="s">
        <v>21</v>
      </c>
      <c r="L30" s="7"/>
      <c r="M30" s="35"/>
      <c r="N30" s="7"/>
      <c r="O30" s="8"/>
      <c r="R30" s="7"/>
      <c r="S30" s="8"/>
    </row>
    <row r="31" spans="1:19" x14ac:dyDescent="0.3">
      <c r="A31" s="13" t="s">
        <v>48</v>
      </c>
      <c r="B31" s="13"/>
      <c r="C31" s="13"/>
      <c r="D31" s="13"/>
      <c r="E31" s="13"/>
      <c r="F31" s="26"/>
      <c r="G31" s="13"/>
      <c r="I31" s="49" t="s">
        <v>12</v>
      </c>
      <c r="J31" s="5"/>
      <c r="K31" s="40"/>
      <c r="L31" s="5"/>
      <c r="M31" s="40"/>
      <c r="N31" s="5"/>
      <c r="O31" s="6"/>
      <c r="P31" s="1"/>
      <c r="Q31" s="1"/>
      <c r="R31" s="5"/>
      <c r="S31" s="6"/>
    </row>
    <row r="32" spans="1:19" x14ac:dyDescent="0.3">
      <c r="A32" s="14" t="s">
        <v>66</v>
      </c>
      <c r="B32" s="17">
        <f>ROUND((J32/3.1)*1000,2)</f>
        <v>322.58</v>
      </c>
      <c r="C32" s="61">
        <v>322.60000000000002</v>
      </c>
      <c r="D32" s="15" t="s">
        <v>6</v>
      </c>
      <c r="E32" s="15"/>
      <c r="F32" s="27"/>
      <c r="G32" s="14" t="s">
        <v>87</v>
      </c>
      <c r="I32" s="2" t="s">
        <v>66</v>
      </c>
      <c r="J32" s="7">
        <v>1</v>
      </c>
      <c r="K32" s="35" t="s">
        <v>4</v>
      </c>
      <c r="L32" s="7"/>
      <c r="M32" s="35"/>
      <c r="N32" s="7">
        <v>1</v>
      </c>
      <c r="O32" s="35" t="s">
        <v>4</v>
      </c>
      <c r="R32" s="7"/>
      <c r="S32" s="8"/>
    </row>
    <row r="33" spans="1:19" ht="15" thickBot="1" x14ac:dyDescent="0.35">
      <c r="A33" s="100" t="s">
        <v>18</v>
      </c>
      <c r="B33" s="104">
        <f>ROUND((J33/3.1),2)</f>
        <v>104.58</v>
      </c>
      <c r="C33" s="105"/>
      <c r="D33" s="102" t="s">
        <v>90</v>
      </c>
      <c r="E33" s="105"/>
      <c r="F33" s="103" t="s">
        <v>1226</v>
      </c>
      <c r="G33" s="100" t="s">
        <v>74</v>
      </c>
      <c r="I33" s="50" t="s">
        <v>18</v>
      </c>
      <c r="J33" s="43">
        <v>324.2</v>
      </c>
      <c r="K33" s="45" t="s">
        <v>19</v>
      </c>
      <c r="L33" s="43"/>
      <c r="M33" s="44"/>
      <c r="N33" s="43"/>
      <c r="O33" s="44"/>
      <c r="P33" s="42"/>
      <c r="Q33" s="42"/>
      <c r="R33" s="43"/>
      <c r="S33" s="44"/>
    </row>
    <row r="34" spans="1:19" x14ac:dyDescent="0.3">
      <c r="A34" s="12" t="s">
        <v>67</v>
      </c>
      <c r="B34" s="12"/>
      <c r="C34" s="12"/>
      <c r="D34" s="12"/>
      <c r="E34" s="12"/>
      <c r="F34" s="25"/>
      <c r="G34" s="12"/>
      <c r="I34" s="2"/>
      <c r="J34" s="7"/>
      <c r="K34" s="8"/>
      <c r="N34" s="7"/>
      <c r="O34" s="8"/>
      <c r="P34" s="92" t="s">
        <v>101</v>
      </c>
      <c r="Q34" s="93"/>
      <c r="R34" s="111" t="s">
        <v>1241</v>
      </c>
      <c r="S34" s="112"/>
    </row>
    <row r="35" spans="1:19" x14ac:dyDescent="0.3">
      <c r="A35" s="13" t="s">
        <v>44</v>
      </c>
      <c r="B35" s="13"/>
      <c r="C35" s="13"/>
      <c r="D35" s="13"/>
      <c r="E35" s="13"/>
      <c r="F35" s="26"/>
      <c r="G35" s="13"/>
      <c r="I35" s="49" t="s">
        <v>0</v>
      </c>
      <c r="J35" s="5"/>
      <c r="K35" s="6"/>
      <c r="L35" s="5"/>
      <c r="M35" s="6"/>
      <c r="N35" s="5"/>
      <c r="O35" s="6"/>
      <c r="P35" s="5" t="s">
        <v>2</v>
      </c>
      <c r="Q35" s="6" t="s">
        <v>1</v>
      </c>
      <c r="R35" s="5" t="s">
        <v>2</v>
      </c>
      <c r="S35" s="40" t="s">
        <v>1</v>
      </c>
    </row>
    <row r="36" spans="1:19" x14ac:dyDescent="0.3">
      <c r="A36" s="14" t="s">
        <v>66</v>
      </c>
      <c r="B36" s="15" t="str">
        <f>ROUND((P36)*1000,0)&amp;"; "&amp;ROUND((R36)*1000,0)</f>
        <v>886; 3948</v>
      </c>
      <c r="C36" s="64">
        <v>886</v>
      </c>
      <c r="D36" s="15" t="s">
        <v>6</v>
      </c>
      <c r="E36" s="15"/>
      <c r="F36" s="103" t="s">
        <v>1239</v>
      </c>
      <c r="G36" s="100" t="s">
        <v>1240</v>
      </c>
      <c r="I36" s="2" t="s">
        <v>66</v>
      </c>
      <c r="J36" s="7"/>
      <c r="K36" s="8"/>
      <c r="L36" s="7"/>
      <c r="M36" s="8"/>
      <c r="N36" s="7"/>
      <c r="O36" s="8"/>
      <c r="P36" s="7">
        <v>0.88600000000000001</v>
      </c>
      <c r="Q36" s="8" t="s">
        <v>4</v>
      </c>
      <c r="R36" s="58">
        <f>3947.92/1000</f>
        <v>3.9479199999999999</v>
      </c>
      <c r="S36" s="38" t="s">
        <v>4</v>
      </c>
    </row>
    <row r="37" spans="1:19" x14ac:dyDescent="0.3">
      <c r="A37" s="14" t="s">
        <v>133</v>
      </c>
      <c r="B37" s="15">
        <f>ROUND((P37)*1000,0)</f>
        <v>233</v>
      </c>
      <c r="C37" s="65"/>
      <c r="D37" s="15" t="s">
        <v>6</v>
      </c>
      <c r="E37" s="15"/>
      <c r="F37" s="103" t="s">
        <v>1228</v>
      </c>
      <c r="G37" s="100" t="s">
        <v>101</v>
      </c>
      <c r="I37" s="2" t="s">
        <v>133</v>
      </c>
      <c r="J37" s="7"/>
      <c r="K37" s="8"/>
      <c r="L37" s="7"/>
      <c r="M37" s="8"/>
      <c r="N37" s="7"/>
      <c r="O37" s="8"/>
      <c r="P37" s="7">
        <v>0.23300000000000001</v>
      </c>
      <c r="Q37" s="8" t="s">
        <v>4</v>
      </c>
      <c r="R37" s="7"/>
      <c r="S37" s="8"/>
    </row>
    <row r="38" spans="1:19" x14ac:dyDescent="0.3">
      <c r="A38" s="14" t="s">
        <v>121</v>
      </c>
      <c r="B38" s="15"/>
      <c r="C38" s="65">
        <v>8.6999999999999993</v>
      </c>
      <c r="D38" s="15" t="s">
        <v>6</v>
      </c>
      <c r="F38" s="107"/>
      <c r="G38" s="100" t="s">
        <v>101</v>
      </c>
      <c r="I38" s="2" t="s">
        <v>102</v>
      </c>
      <c r="J38" s="7"/>
      <c r="K38" s="8"/>
      <c r="L38" s="7"/>
      <c r="M38" s="8"/>
      <c r="N38" s="7"/>
      <c r="O38" s="8"/>
      <c r="P38" s="7">
        <f>0.0057</f>
        <v>5.7000000000000002E-3</v>
      </c>
      <c r="Q38" s="8" t="s">
        <v>4</v>
      </c>
      <c r="R38" s="7"/>
      <c r="S38" s="35"/>
    </row>
    <row r="39" spans="1:19" x14ac:dyDescent="0.3">
      <c r="A39" s="14" t="s">
        <v>93</v>
      </c>
      <c r="B39" s="15" t="str">
        <f>ROUND((P39)*1000,0)&amp;"; "&amp;ROUND((R39)*1000,0)</f>
        <v>551; 447</v>
      </c>
      <c r="C39" s="64">
        <v>551</v>
      </c>
      <c r="D39" s="15" t="s">
        <v>6</v>
      </c>
      <c r="F39" s="107" t="s">
        <v>1239</v>
      </c>
      <c r="G39" s="100" t="s">
        <v>1240</v>
      </c>
      <c r="I39" s="2" t="s">
        <v>93</v>
      </c>
      <c r="J39" s="7"/>
      <c r="K39" s="8"/>
      <c r="L39" s="7"/>
      <c r="M39" s="8"/>
      <c r="N39" s="7"/>
      <c r="O39" s="8"/>
      <c r="P39" s="7">
        <f>0.0608+0.4906</f>
        <v>0.5514</v>
      </c>
      <c r="Q39" s="8" t="s">
        <v>4</v>
      </c>
      <c r="R39" s="7">
        <f>447.3/1000</f>
        <v>0.44730000000000003</v>
      </c>
      <c r="S39" s="35" t="s">
        <v>4</v>
      </c>
    </row>
    <row r="40" spans="1:19" x14ac:dyDescent="0.3">
      <c r="A40" s="14" t="s">
        <v>134</v>
      </c>
      <c r="B40" s="15"/>
      <c r="C40" s="65">
        <v>3.3</v>
      </c>
      <c r="D40" s="15" t="s">
        <v>6</v>
      </c>
      <c r="F40" s="37"/>
      <c r="G40" s="100" t="s">
        <v>101</v>
      </c>
      <c r="I40" s="2" t="s">
        <v>134</v>
      </c>
      <c r="J40" s="7"/>
      <c r="K40" s="8"/>
      <c r="L40" s="7"/>
      <c r="M40" s="8"/>
      <c r="N40" s="7"/>
      <c r="O40" s="8"/>
      <c r="P40" s="7">
        <v>3.3E-3</v>
      </c>
      <c r="Q40" s="8" t="s">
        <v>4</v>
      </c>
      <c r="R40" s="7"/>
      <c r="S40" s="35"/>
    </row>
    <row r="41" spans="1:19" x14ac:dyDescent="0.3">
      <c r="A41" s="14" t="s">
        <v>135</v>
      </c>
      <c r="B41" s="15">
        <f>ROUND((P41)*1000,3)</f>
        <v>0.495</v>
      </c>
      <c r="D41" s="15" t="s">
        <v>6</v>
      </c>
      <c r="F41" s="107" t="s">
        <v>1229</v>
      </c>
      <c r="G41" s="100" t="s">
        <v>101</v>
      </c>
      <c r="I41" s="2" t="s">
        <v>135</v>
      </c>
      <c r="J41" s="7"/>
      <c r="K41" s="8"/>
      <c r="L41" s="7"/>
      <c r="M41" s="8"/>
      <c r="N41" s="7"/>
      <c r="O41" s="8"/>
      <c r="P41" s="7">
        <v>4.95E-4</v>
      </c>
      <c r="Q41" s="8" t="s">
        <v>4</v>
      </c>
      <c r="R41" s="7"/>
      <c r="S41" s="35"/>
    </row>
    <row r="42" spans="1:19" x14ac:dyDescent="0.3">
      <c r="A42" s="14" t="s">
        <v>108</v>
      </c>
      <c r="B42" s="15">
        <f>ROUND((P42)*1000,2)</f>
        <v>22100</v>
      </c>
      <c r="C42" s="64">
        <f>B42/2.75</f>
        <v>8036.363636363636</v>
      </c>
      <c r="D42" s="15" t="s">
        <v>115</v>
      </c>
      <c r="E42" s="37" t="s">
        <v>143</v>
      </c>
      <c r="F42" s="37" t="s">
        <v>110</v>
      </c>
      <c r="G42" s="100" t="s">
        <v>101</v>
      </c>
      <c r="I42" s="2" t="s">
        <v>108</v>
      </c>
      <c r="J42" s="7"/>
      <c r="K42" s="8"/>
      <c r="L42" s="7"/>
      <c r="M42" s="8"/>
      <c r="N42" s="7"/>
      <c r="O42" s="8"/>
      <c r="P42" s="7">
        <v>22.1</v>
      </c>
      <c r="Q42" s="8" t="s">
        <v>111</v>
      </c>
      <c r="R42" s="7"/>
      <c r="S42" s="35"/>
    </row>
    <row r="43" spans="1:19" x14ac:dyDescent="0.3">
      <c r="A43" s="14" t="s">
        <v>136</v>
      </c>
      <c r="B43" s="15">
        <f>P43</f>
        <v>89</v>
      </c>
      <c r="C43" s="64">
        <f>B43*1000</f>
        <v>89000</v>
      </c>
      <c r="D43" s="15" t="s">
        <v>116</v>
      </c>
      <c r="G43" s="14" t="s">
        <v>101</v>
      </c>
      <c r="I43" s="2" t="s">
        <v>136</v>
      </c>
      <c r="J43" s="7"/>
      <c r="K43" s="8"/>
      <c r="L43" s="7"/>
      <c r="M43" s="8"/>
      <c r="N43" s="7"/>
      <c r="O43" s="8"/>
      <c r="P43" s="7">
        <f>89</f>
        <v>89</v>
      </c>
      <c r="Q43" s="8" t="s">
        <v>112</v>
      </c>
      <c r="R43" s="7"/>
      <c r="S43" s="35"/>
    </row>
    <row r="44" spans="1:19" x14ac:dyDescent="0.3">
      <c r="A44" s="14" t="s">
        <v>137</v>
      </c>
      <c r="B44" s="15">
        <f>P44</f>
        <v>350</v>
      </c>
      <c r="C44" s="65"/>
      <c r="D44" s="15" t="s">
        <v>116</v>
      </c>
      <c r="F44" s="37" t="s">
        <v>144</v>
      </c>
      <c r="G44" s="14" t="s">
        <v>101</v>
      </c>
      <c r="I44" s="2" t="s">
        <v>137</v>
      </c>
      <c r="J44" s="7"/>
      <c r="K44" s="8"/>
      <c r="L44" s="7"/>
      <c r="M44" s="8"/>
      <c r="N44" s="7"/>
      <c r="O44" s="8"/>
      <c r="P44" s="7">
        <v>350</v>
      </c>
      <c r="Q44" s="8" t="s">
        <v>112</v>
      </c>
      <c r="R44" s="7"/>
      <c r="S44" s="35"/>
    </row>
    <row r="45" spans="1:19" x14ac:dyDescent="0.3">
      <c r="A45" s="14" t="s">
        <v>138</v>
      </c>
      <c r="B45" s="15">
        <f>P45</f>
        <v>6.7</v>
      </c>
      <c r="C45" s="64">
        <f>B45*1000</f>
        <v>6700</v>
      </c>
      <c r="D45" s="15" t="s">
        <v>116</v>
      </c>
      <c r="F45" s="37" t="s">
        <v>122</v>
      </c>
      <c r="G45" s="14" t="s">
        <v>101</v>
      </c>
      <c r="I45" s="2" t="s">
        <v>138</v>
      </c>
      <c r="J45" s="7"/>
      <c r="K45" s="8"/>
      <c r="L45" s="7"/>
      <c r="M45" s="8"/>
      <c r="N45" s="7"/>
      <c r="O45" s="8"/>
      <c r="P45" s="7">
        <v>6.7</v>
      </c>
      <c r="Q45" s="8" t="s">
        <v>112</v>
      </c>
      <c r="R45" s="7"/>
      <c r="S45" s="35"/>
    </row>
    <row r="46" spans="1:19" ht="20.399999999999999" x14ac:dyDescent="0.3">
      <c r="A46" s="14" t="s">
        <v>96</v>
      </c>
      <c r="C46" s="54">
        <f>P46*0.6</f>
        <v>421.32</v>
      </c>
      <c r="D46" s="15" t="s">
        <v>20</v>
      </c>
      <c r="F46" s="37"/>
      <c r="G46" s="14" t="s">
        <v>101</v>
      </c>
      <c r="I46" s="2" t="s">
        <v>139</v>
      </c>
      <c r="J46" s="7"/>
      <c r="K46" s="8"/>
      <c r="L46" s="7"/>
      <c r="M46" s="8"/>
      <c r="N46" s="7"/>
      <c r="O46" s="8"/>
      <c r="P46" s="7">
        <f>702.2</f>
        <v>702.2</v>
      </c>
      <c r="Q46" s="8" t="s">
        <v>20</v>
      </c>
      <c r="R46" s="7"/>
      <c r="S46" s="35"/>
    </row>
    <row r="47" spans="1:19" x14ac:dyDescent="0.3">
      <c r="A47" s="14" t="s">
        <v>97</v>
      </c>
      <c r="C47" s="54">
        <f>P46*0.4</f>
        <v>280.88000000000005</v>
      </c>
      <c r="D47" s="15" t="s">
        <v>20</v>
      </c>
      <c r="F47" s="37"/>
      <c r="G47" s="14"/>
      <c r="I47" s="2"/>
      <c r="J47" s="7"/>
      <c r="K47" s="8"/>
      <c r="L47" s="7"/>
      <c r="M47" s="8"/>
      <c r="N47" s="7"/>
      <c r="O47" s="8"/>
      <c r="P47" s="7"/>
      <c r="Q47" s="8"/>
      <c r="R47" s="7"/>
      <c r="S47" s="35"/>
    </row>
    <row r="48" spans="1:19" x14ac:dyDescent="0.3">
      <c r="A48" s="14" t="s">
        <v>141</v>
      </c>
      <c r="B48" s="55">
        <v>425</v>
      </c>
      <c r="C48" s="64">
        <f>B48*1.2506</f>
        <v>531.505</v>
      </c>
      <c r="D48" s="15" t="s">
        <v>116</v>
      </c>
      <c r="F48" s="14" t="s">
        <v>145</v>
      </c>
      <c r="G48" s="14" t="s">
        <v>101</v>
      </c>
      <c r="I48" s="3" t="s">
        <v>141</v>
      </c>
      <c r="J48" s="5"/>
      <c r="K48" s="6"/>
      <c r="L48" s="5"/>
      <c r="M48" s="6"/>
      <c r="N48" s="5"/>
      <c r="O48" s="6"/>
      <c r="P48" s="5">
        <f>180</f>
        <v>180</v>
      </c>
      <c r="Q48" s="6" t="s">
        <v>112</v>
      </c>
      <c r="R48" s="5"/>
      <c r="S48" s="40"/>
    </row>
    <row r="49" spans="1:19" ht="15" thickBot="1" x14ac:dyDescent="0.35">
      <c r="A49" s="13" t="s">
        <v>48</v>
      </c>
      <c r="B49" s="13"/>
      <c r="C49" s="29"/>
      <c r="D49" s="13"/>
      <c r="E49" s="13"/>
      <c r="F49" s="26"/>
      <c r="G49" s="13"/>
      <c r="I49" s="36" t="s">
        <v>68</v>
      </c>
      <c r="J49" s="46"/>
      <c r="K49" s="47"/>
      <c r="L49" s="46"/>
      <c r="M49" s="47"/>
      <c r="N49" s="46"/>
      <c r="O49" s="47"/>
      <c r="P49" s="46">
        <v>1</v>
      </c>
      <c r="Q49" s="47" t="s">
        <v>4</v>
      </c>
      <c r="R49" s="46">
        <v>1</v>
      </c>
      <c r="S49" s="48" t="s">
        <v>4</v>
      </c>
    </row>
    <row r="50" spans="1:19" x14ac:dyDescent="0.3">
      <c r="A50" s="14" t="s">
        <v>153</v>
      </c>
      <c r="C50" s="54">
        <f>P49*1000</f>
        <v>1000</v>
      </c>
      <c r="D50" s="15" t="s">
        <v>6</v>
      </c>
      <c r="E50" s="15"/>
      <c r="F50" s="27"/>
      <c r="G50" s="14" t="s">
        <v>101</v>
      </c>
    </row>
    <row r="54" spans="1:19" x14ac:dyDescent="0.3">
      <c r="A54" s="88"/>
    </row>
    <row r="55" spans="1:19" x14ac:dyDescent="0.3">
      <c r="A55" s="89"/>
    </row>
    <row r="56" spans="1:19" x14ac:dyDescent="0.3">
      <c r="A56" s="88"/>
    </row>
    <row r="57" spans="1:19" x14ac:dyDescent="0.3">
      <c r="A57" s="89"/>
    </row>
    <row r="58" spans="1:19" x14ac:dyDescent="0.3">
      <c r="A58" s="88"/>
    </row>
    <row r="59" spans="1:19" x14ac:dyDescent="0.3">
      <c r="A59" s="89"/>
    </row>
  </sheetData>
  <mergeCells count="10">
    <mergeCell ref="P34:Q34"/>
    <mergeCell ref="N4:O4"/>
    <mergeCell ref="R34:S34"/>
    <mergeCell ref="J22:K22"/>
    <mergeCell ref="L22:M22"/>
    <mergeCell ref="J4:K4"/>
    <mergeCell ref="L4:M4"/>
    <mergeCell ref="R4:S4"/>
    <mergeCell ref="P4:Q4"/>
    <mergeCell ref="N22:O22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D092E-56E2-48F9-8F04-9B3D30D410E2}">
  <sheetPr>
    <tabColor theme="3"/>
  </sheetPr>
  <dimension ref="A2:M53"/>
  <sheetViews>
    <sheetView zoomScale="81" zoomScaleNormal="115" workbookViewId="0">
      <selection activeCell="A24" sqref="A24:A28"/>
    </sheetView>
  </sheetViews>
  <sheetFormatPr defaultRowHeight="14.4" x14ac:dyDescent="0.3"/>
  <cols>
    <col min="1" max="1" width="25.109375" customWidth="1"/>
    <col min="2" max="2" width="12.33203125" customWidth="1"/>
    <col min="3" max="3" width="14" customWidth="1"/>
    <col min="4" max="4" width="26.6640625" customWidth="1"/>
    <col min="5" max="6" width="23.109375" customWidth="1"/>
    <col min="7" max="7" width="25.109375" customWidth="1"/>
    <col min="9" max="9" width="18.88671875" customWidth="1"/>
    <col min="10" max="10" width="10.88671875" customWidth="1"/>
    <col min="11" max="11" width="12.109375" customWidth="1"/>
  </cols>
  <sheetData>
    <row r="2" spans="1:13" x14ac:dyDescent="0.3">
      <c r="A2" s="9"/>
      <c r="B2" s="10" t="s">
        <v>94</v>
      </c>
      <c r="C2" s="10" t="s">
        <v>79</v>
      </c>
      <c r="D2" s="10" t="s">
        <v>41</v>
      </c>
      <c r="E2" s="10" t="s">
        <v>54</v>
      </c>
      <c r="F2" s="23" t="s">
        <v>53</v>
      </c>
      <c r="G2" s="10" t="s">
        <v>52</v>
      </c>
      <c r="I2" s="86" t="s">
        <v>113</v>
      </c>
      <c r="J2" s="87"/>
      <c r="K2" s="87"/>
      <c r="L2" s="86"/>
      <c r="M2" s="87"/>
    </row>
    <row r="3" spans="1:13" x14ac:dyDescent="0.3">
      <c r="A3" s="11" t="s">
        <v>146</v>
      </c>
      <c r="B3" s="11"/>
      <c r="C3" s="11"/>
      <c r="D3" s="11"/>
      <c r="E3" s="11"/>
      <c r="F3" s="24"/>
      <c r="G3" s="11"/>
      <c r="I3" s="11"/>
      <c r="J3" s="11"/>
      <c r="K3" s="11"/>
      <c r="L3" s="11"/>
      <c r="M3" s="11"/>
    </row>
    <row r="4" spans="1:13" x14ac:dyDescent="0.3">
      <c r="A4" s="12" t="s">
        <v>67</v>
      </c>
      <c r="B4" s="12"/>
      <c r="C4" s="12"/>
      <c r="D4" s="12"/>
      <c r="E4" s="12"/>
      <c r="F4" s="25"/>
      <c r="G4" s="12"/>
      <c r="J4" s="94" t="s">
        <v>101</v>
      </c>
      <c r="K4" s="95"/>
      <c r="L4" s="113" t="s">
        <v>1244</v>
      </c>
      <c r="M4" s="114"/>
    </row>
    <row r="5" spans="1:13" x14ac:dyDescent="0.3">
      <c r="A5" s="13" t="s">
        <v>44</v>
      </c>
      <c r="B5" s="13"/>
      <c r="C5" s="13"/>
      <c r="D5" s="13"/>
      <c r="E5" s="13"/>
      <c r="F5" s="26"/>
      <c r="G5" s="13"/>
      <c r="I5" s="51" t="s">
        <v>0</v>
      </c>
      <c r="J5" s="5" t="s">
        <v>2</v>
      </c>
      <c r="K5" s="6" t="s">
        <v>1</v>
      </c>
      <c r="L5" s="5" t="s">
        <v>2</v>
      </c>
      <c r="M5" s="6" t="s">
        <v>1</v>
      </c>
    </row>
    <row r="6" spans="1:13" ht="20.399999999999999" x14ac:dyDescent="0.3">
      <c r="A6" s="14" t="s">
        <v>38</v>
      </c>
      <c r="B6" s="18" t="str">
        <f>ROUND((J6)*1000,0)&amp;"; "&amp;ROUND(L6*1000,0)</f>
        <v>800; 4347</v>
      </c>
      <c r="C6" s="67">
        <f>J6*1000</f>
        <v>800</v>
      </c>
      <c r="D6" s="15" t="s">
        <v>6</v>
      </c>
      <c r="F6" s="100" t="s">
        <v>1242</v>
      </c>
      <c r="G6" s="100" t="s">
        <v>1243</v>
      </c>
      <c r="I6" s="2" t="s">
        <v>38</v>
      </c>
      <c r="J6" s="7">
        <v>0.8</v>
      </c>
      <c r="K6" s="35" t="s">
        <v>4</v>
      </c>
      <c r="L6" s="34">
        <v>4.3472499999999998</v>
      </c>
      <c r="M6" s="35" t="s">
        <v>4</v>
      </c>
    </row>
    <row r="7" spans="1:13" ht="20.399999999999999" x14ac:dyDescent="0.3">
      <c r="A7" s="14" t="s">
        <v>121</v>
      </c>
      <c r="B7" s="18" t="str">
        <f>ROUND((J7)*1000,0)&amp;"; "&amp;ROUND(L7*1000,0)</f>
        <v>851; 488</v>
      </c>
      <c r="C7" s="67">
        <f>J7*1000</f>
        <v>851.3</v>
      </c>
      <c r="D7" s="15" t="s">
        <v>6</v>
      </c>
      <c r="F7" s="100" t="s">
        <v>1242</v>
      </c>
      <c r="G7" s="100" t="s">
        <v>1243</v>
      </c>
      <c r="I7" s="2" t="s">
        <v>102</v>
      </c>
      <c r="J7" s="7">
        <v>0.85129999999999995</v>
      </c>
      <c r="K7" s="35" t="s">
        <v>4</v>
      </c>
      <c r="L7" s="34">
        <v>0.48836000000000002</v>
      </c>
      <c r="M7" s="35" t="s">
        <v>4</v>
      </c>
    </row>
    <row r="8" spans="1:13" x14ac:dyDescent="0.3">
      <c r="A8" s="14" t="s">
        <v>103</v>
      </c>
      <c r="B8" s="18"/>
      <c r="C8" s="67">
        <f>J8*1000</f>
        <v>5.6</v>
      </c>
      <c r="D8" s="15" t="s">
        <v>6</v>
      </c>
      <c r="F8" s="100"/>
      <c r="G8" s="100" t="s">
        <v>101</v>
      </c>
      <c r="I8" s="2" t="s">
        <v>103</v>
      </c>
      <c r="J8" s="7">
        <v>5.5999999999999999E-3</v>
      </c>
      <c r="K8" s="35" t="s">
        <v>4</v>
      </c>
      <c r="L8" s="34"/>
      <c r="M8" s="35"/>
    </row>
    <row r="9" spans="1:13" x14ac:dyDescent="0.3">
      <c r="A9" s="14" t="s">
        <v>104</v>
      </c>
      <c r="B9" s="18"/>
      <c r="C9" s="67">
        <f>J9*1000</f>
        <v>3.4</v>
      </c>
      <c r="D9" s="15" t="s">
        <v>6</v>
      </c>
      <c r="F9" s="100"/>
      <c r="G9" s="100" t="s">
        <v>101</v>
      </c>
      <c r="I9" s="2" t="s">
        <v>104</v>
      </c>
      <c r="J9" s="7">
        <v>3.3999999999999998E-3</v>
      </c>
      <c r="K9" s="35" t="s">
        <v>4</v>
      </c>
      <c r="L9" s="34"/>
      <c r="M9" s="35"/>
    </row>
    <row r="10" spans="1:13" ht="20.399999999999999" x14ac:dyDescent="0.3">
      <c r="A10" s="14" t="s">
        <v>105</v>
      </c>
      <c r="B10" s="18" t="str">
        <f>ROUND((J10)*1000,0)&amp;"; "&amp;ROUND(L10*1000,0)</f>
        <v>1020; 5699</v>
      </c>
      <c r="C10" s="64">
        <f>J10*1000</f>
        <v>1020</v>
      </c>
      <c r="D10" s="15" t="s">
        <v>6</v>
      </c>
      <c r="F10" s="100" t="s">
        <v>1242</v>
      </c>
      <c r="G10" s="100" t="s">
        <v>1243</v>
      </c>
      <c r="I10" s="2" t="s">
        <v>105</v>
      </c>
      <c r="J10" s="7">
        <v>1.02</v>
      </c>
      <c r="K10" s="35" t="s">
        <v>4</v>
      </c>
      <c r="L10" s="34">
        <v>5.6987199999999998</v>
      </c>
      <c r="M10" s="35" t="s">
        <v>4</v>
      </c>
    </row>
    <row r="11" spans="1:13" x14ac:dyDescent="0.3">
      <c r="A11" s="14" t="s">
        <v>108</v>
      </c>
      <c r="B11" s="52">
        <f>35.77*1000</f>
        <v>35770</v>
      </c>
      <c r="C11" s="68">
        <f>B11/2.75</f>
        <v>13007.272727272728</v>
      </c>
      <c r="D11" s="52" t="s">
        <v>115</v>
      </c>
      <c r="E11" s="37" t="s">
        <v>142</v>
      </c>
      <c r="F11" s="37" t="s">
        <v>110</v>
      </c>
      <c r="G11" s="14" t="s">
        <v>114</v>
      </c>
      <c r="I11" s="2" t="s">
        <v>108</v>
      </c>
      <c r="J11" s="7">
        <v>35.770000000000003</v>
      </c>
      <c r="K11" s="35" t="s">
        <v>111</v>
      </c>
      <c r="L11" s="7"/>
      <c r="M11" s="8"/>
    </row>
    <row r="12" spans="1:13" x14ac:dyDescent="0.3">
      <c r="A12" s="14" t="s">
        <v>9</v>
      </c>
      <c r="B12" s="17">
        <v>17.5</v>
      </c>
      <c r="C12" s="64">
        <f>B12*1000</f>
        <v>17500</v>
      </c>
      <c r="D12" s="15" t="s">
        <v>116</v>
      </c>
      <c r="E12" s="37" t="s">
        <v>117</v>
      </c>
      <c r="F12" s="14" t="s">
        <v>154</v>
      </c>
      <c r="G12" s="14" t="s">
        <v>101</v>
      </c>
      <c r="I12" s="2" t="s">
        <v>9</v>
      </c>
      <c r="J12" s="7">
        <v>17.5</v>
      </c>
      <c r="K12" s="35" t="s">
        <v>112</v>
      </c>
      <c r="L12" s="7"/>
      <c r="M12" s="8"/>
    </row>
    <row r="13" spans="1:13" x14ac:dyDescent="0.3">
      <c r="A13" s="14" t="s">
        <v>109</v>
      </c>
      <c r="B13" s="16">
        <f>J13</f>
        <v>8.99</v>
      </c>
      <c r="C13" s="64">
        <f>B13*1000</f>
        <v>8990</v>
      </c>
      <c r="D13" s="15" t="s">
        <v>116</v>
      </c>
      <c r="E13" s="37" t="s">
        <v>118</v>
      </c>
      <c r="F13" s="37" t="s">
        <v>122</v>
      </c>
      <c r="G13" s="14" t="s">
        <v>101</v>
      </c>
      <c r="I13" s="2" t="s">
        <v>109</v>
      </c>
      <c r="J13" s="7">
        <v>8.99</v>
      </c>
      <c r="K13" s="35" t="s">
        <v>112</v>
      </c>
      <c r="L13" s="7"/>
      <c r="M13" s="53"/>
    </row>
    <row r="14" spans="1:13" x14ac:dyDescent="0.3">
      <c r="A14" s="14" t="s">
        <v>8</v>
      </c>
      <c r="B14" s="16"/>
      <c r="C14" s="69">
        <f>J14</f>
        <v>335</v>
      </c>
      <c r="D14" s="15" t="s">
        <v>20</v>
      </c>
      <c r="F14" s="14"/>
      <c r="G14" s="14" t="s">
        <v>101</v>
      </c>
      <c r="I14" s="2" t="s">
        <v>8</v>
      </c>
      <c r="J14" s="7">
        <v>335</v>
      </c>
      <c r="K14" s="35" t="s">
        <v>20</v>
      </c>
      <c r="L14" s="7"/>
      <c r="M14" s="53"/>
    </row>
    <row r="15" spans="1:13" x14ac:dyDescent="0.3">
      <c r="A15" s="14" t="s">
        <v>10</v>
      </c>
      <c r="C15" s="67">
        <f>J15</f>
        <v>28.8</v>
      </c>
      <c r="D15" s="15" t="s">
        <v>112</v>
      </c>
      <c r="F15" s="14" t="s">
        <v>156</v>
      </c>
      <c r="G15" s="14" t="s">
        <v>101</v>
      </c>
      <c r="I15" s="2" t="s">
        <v>10</v>
      </c>
      <c r="J15" s="7">
        <v>28.8</v>
      </c>
      <c r="K15" s="35" t="s">
        <v>112</v>
      </c>
      <c r="L15" s="7"/>
      <c r="M15" s="53"/>
    </row>
    <row r="16" spans="1:13" x14ac:dyDescent="0.3">
      <c r="A16" s="14" t="s">
        <v>11</v>
      </c>
      <c r="B16" s="17">
        <f>J16</f>
        <v>252.2</v>
      </c>
      <c r="C16" s="61">
        <f>B16*1.25</f>
        <v>315.25</v>
      </c>
      <c r="D16" s="15" t="s">
        <v>89</v>
      </c>
      <c r="E16" s="15" t="s">
        <v>119</v>
      </c>
      <c r="F16" s="27" t="s">
        <v>81</v>
      </c>
      <c r="G16" s="14" t="s">
        <v>101</v>
      </c>
      <c r="I16" s="2" t="s">
        <v>11</v>
      </c>
      <c r="J16" s="7">
        <v>252.2</v>
      </c>
      <c r="K16" s="35" t="s">
        <v>112</v>
      </c>
      <c r="L16" s="7"/>
      <c r="M16" s="53"/>
    </row>
    <row r="17" spans="1:13" x14ac:dyDescent="0.3">
      <c r="A17" s="14" t="s">
        <v>107</v>
      </c>
      <c r="B17" s="15">
        <f>J17*1000</f>
        <v>0.31</v>
      </c>
      <c r="D17" s="15" t="s">
        <v>6</v>
      </c>
      <c r="F17" s="103" t="s">
        <v>1234</v>
      </c>
      <c r="G17" s="14" t="s">
        <v>101</v>
      </c>
      <c r="I17" s="3" t="s">
        <v>107</v>
      </c>
      <c r="J17" s="5">
        <v>3.1E-4</v>
      </c>
      <c r="K17" s="40" t="s">
        <v>4</v>
      </c>
      <c r="L17" s="5"/>
      <c r="M17" s="6"/>
    </row>
    <row r="18" spans="1:13" x14ac:dyDescent="0.3">
      <c r="A18" s="13" t="s">
        <v>48</v>
      </c>
      <c r="B18" s="13"/>
      <c r="C18" s="13"/>
      <c r="D18" s="13"/>
      <c r="E18" s="13"/>
      <c r="F18" s="26"/>
      <c r="G18" s="13"/>
      <c r="I18" s="49" t="s">
        <v>12</v>
      </c>
      <c r="J18" s="5"/>
      <c r="K18" s="6"/>
      <c r="L18" s="5"/>
      <c r="M18" s="6"/>
    </row>
    <row r="19" spans="1:13" x14ac:dyDescent="0.3">
      <c r="A19" s="14" t="s">
        <v>68</v>
      </c>
      <c r="C19" s="54">
        <f>J19*1000</f>
        <v>1000</v>
      </c>
      <c r="D19" s="15" t="s">
        <v>6</v>
      </c>
      <c r="F19" s="27"/>
      <c r="G19" s="14" t="s">
        <v>101</v>
      </c>
      <c r="I19" s="2" t="s">
        <v>106</v>
      </c>
      <c r="J19" s="7">
        <f>1</f>
        <v>1</v>
      </c>
      <c r="K19" s="8" t="s">
        <v>4</v>
      </c>
      <c r="L19" s="7">
        <v>1</v>
      </c>
      <c r="M19" s="59" t="s">
        <v>4</v>
      </c>
    </row>
    <row r="20" spans="1:13" x14ac:dyDescent="0.3">
      <c r="A20" s="14" t="s">
        <v>131</v>
      </c>
      <c r="B20" s="15"/>
      <c r="C20" s="54">
        <f>J20*1000</f>
        <v>231</v>
      </c>
      <c r="D20" s="15" t="s">
        <v>6</v>
      </c>
      <c r="F20" s="21"/>
      <c r="G20" s="14" t="s">
        <v>101</v>
      </c>
      <c r="I20" s="3" t="s">
        <v>132</v>
      </c>
      <c r="J20" s="5">
        <v>0.23100000000000001</v>
      </c>
      <c r="K20" s="6" t="s">
        <v>4</v>
      </c>
      <c r="L20" s="5"/>
      <c r="M20" s="6"/>
    </row>
    <row r="21" spans="1:13" x14ac:dyDescent="0.3">
      <c r="A21" s="14"/>
      <c r="B21" s="15"/>
      <c r="C21" s="20"/>
      <c r="D21" s="15"/>
      <c r="F21" s="28"/>
      <c r="G21" s="14"/>
    </row>
    <row r="22" spans="1:13" x14ac:dyDescent="0.3">
      <c r="A22" s="14"/>
      <c r="B22" s="15"/>
      <c r="C22" s="20"/>
      <c r="D22" s="15"/>
      <c r="F22" s="28"/>
      <c r="G22" s="14"/>
    </row>
    <row r="23" spans="1:13" x14ac:dyDescent="0.3">
      <c r="A23" s="14"/>
      <c r="B23" s="15"/>
      <c r="C23" s="20"/>
      <c r="D23" s="15"/>
      <c r="F23" s="28"/>
      <c r="G23" s="14"/>
    </row>
    <row r="24" spans="1:13" x14ac:dyDescent="0.3">
      <c r="A24" s="14"/>
      <c r="B24" s="20"/>
      <c r="D24" s="15"/>
      <c r="F24" s="21"/>
      <c r="G24" s="14"/>
    </row>
    <row r="26" spans="1:13" x14ac:dyDescent="0.3">
      <c r="A26" s="90"/>
    </row>
    <row r="30" spans="1:13" x14ac:dyDescent="0.3">
      <c r="A30" s="14"/>
      <c r="B30" s="18"/>
      <c r="C30" s="20"/>
      <c r="D30" s="15"/>
      <c r="E30" s="15"/>
      <c r="F30" s="21"/>
      <c r="G30" s="14"/>
    </row>
    <row r="31" spans="1:13" x14ac:dyDescent="0.3">
      <c r="A31" s="30"/>
      <c r="B31" s="18"/>
      <c r="C31" s="20"/>
      <c r="D31" s="15"/>
      <c r="E31" s="15"/>
      <c r="F31" s="21"/>
      <c r="G31" s="14"/>
    </row>
    <row r="51" spans="1:1" x14ac:dyDescent="0.3">
      <c r="A51" s="14"/>
    </row>
    <row r="52" spans="1:1" x14ac:dyDescent="0.3">
      <c r="A52" s="22"/>
    </row>
    <row r="53" spans="1:1" x14ac:dyDescent="0.3">
      <c r="A53" s="14"/>
    </row>
  </sheetData>
  <mergeCells count="2">
    <mergeCell ref="L4:M4"/>
    <mergeCell ref="J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9B0D2-A395-4948-95D4-F756E431AA49}">
  <sheetPr>
    <tabColor theme="3"/>
  </sheetPr>
  <dimension ref="A2:L17"/>
  <sheetViews>
    <sheetView zoomScale="73" zoomScaleNormal="85" workbookViewId="0">
      <selection activeCell="F11" sqref="F11"/>
    </sheetView>
  </sheetViews>
  <sheetFormatPr defaultRowHeight="14.4" x14ac:dyDescent="0.3"/>
  <cols>
    <col min="1" max="1" width="25.109375" customWidth="1"/>
    <col min="2" max="2" width="12.33203125" customWidth="1"/>
    <col min="3" max="3" width="14" customWidth="1"/>
    <col min="4" max="4" width="26.6640625" customWidth="1"/>
    <col min="5" max="6" width="23.109375" customWidth="1"/>
    <col min="7" max="7" width="25.109375" customWidth="1"/>
    <col min="9" max="9" width="19.6640625" bestFit="1" customWidth="1"/>
  </cols>
  <sheetData>
    <row r="2" spans="1:12" x14ac:dyDescent="0.3">
      <c r="A2" s="9"/>
      <c r="B2" s="10" t="s">
        <v>94</v>
      </c>
      <c r="C2" s="10" t="s">
        <v>79</v>
      </c>
      <c r="D2" s="10" t="s">
        <v>41</v>
      </c>
      <c r="E2" s="10" t="s">
        <v>54</v>
      </c>
      <c r="F2" s="23" t="s">
        <v>53</v>
      </c>
      <c r="G2" s="10" t="s">
        <v>52</v>
      </c>
      <c r="I2" s="10" t="s">
        <v>113</v>
      </c>
      <c r="J2" s="10"/>
      <c r="K2" s="10"/>
    </row>
    <row r="3" spans="1:12" x14ac:dyDescent="0.3">
      <c r="A3" s="11" t="s">
        <v>146</v>
      </c>
      <c r="B3" s="11"/>
      <c r="C3" s="11"/>
      <c r="D3" s="11"/>
      <c r="E3" s="11"/>
      <c r="F3" s="24"/>
      <c r="G3" s="11"/>
      <c r="I3" s="11"/>
      <c r="J3" s="11"/>
      <c r="K3" s="11"/>
    </row>
    <row r="4" spans="1:12" x14ac:dyDescent="0.3">
      <c r="A4" s="12" t="s">
        <v>67</v>
      </c>
      <c r="B4" s="12"/>
      <c r="C4" s="12"/>
      <c r="D4" s="12"/>
      <c r="E4" s="12"/>
      <c r="F4" s="25"/>
      <c r="G4" s="12"/>
      <c r="J4" s="94" t="s">
        <v>101</v>
      </c>
      <c r="K4" s="95"/>
    </row>
    <row r="5" spans="1:12" x14ac:dyDescent="0.3">
      <c r="A5" s="13" t="s">
        <v>44</v>
      </c>
      <c r="B5" s="13"/>
      <c r="C5" s="13"/>
      <c r="D5" s="13"/>
      <c r="E5" s="13"/>
      <c r="F5" s="26"/>
      <c r="G5" s="13"/>
      <c r="I5" s="51" t="s">
        <v>0</v>
      </c>
      <c r="J5" s="5" t="s">
        <v>2</v>
      </c>
      <c r="K5" s="6" t="s">
        <v>1</v>
      </c>
    </row>
    <row r="6" spans="1:12" x14ac:dyDescent="0.3">
      <c r="A6" s="14" t="s">
        <v>121</v>
      </c>
      <c r="C6" s="54">
        <f>ROUND((J6)*1000,2)</f>
        <v>8.5</v>
      </c>
      <c r="D6" s="15" t="s">
        <v>6</v>
      </c>
      <c r="F6" s="14"/>
      <c r="G6" s="14" t="s">
        <v>101</v>
      </c>
      <c r="I6" s="2" t="s">
        <v>102</v>
      </c>
      <c r="J6" s="7">
        <v>8.5000000000000006E-3</v>
      </c>
      <c r="K6" s="35" t="s">
        <v>4</v>
      </c>
    </row>
    <row r="7" spans="1:12" x14ac:dyDescent="0.3">
      <c r="A7" s="14" t="s">
        <v>147</v>
      </c>
      <c r="C7" s="14">
        <f>ROUND((J7)*1000,2)</f>
        <v>975</v>
      </c>
      <c r="D7" s="15" t="s">
        <v>6</v>
      </c>
      <c r="F7" s="14"/>
      <c r="G7" s="14" t="s">
        <v>101</v>
      </c>
      <c r="I7" s="2" t="s">
        <v>147</v>
      </c>
      <c r="J7" s="7">
        <v>0.97499999999999998</v>
      </c>
      <c r="K7" s="35" t="s">
        <v>4</v>
      </c>
      <c r="L7" s="57"/>
    </row>
    <row r="8" spans="1:12" x14ac:dyDescent="0.3">
      <c r="A8" s="14" t="s">
        <v>108</v>
      </c>
      <c r="B8" s="18">
        <f>J8*1000</f>
        <v>38310</v>
      </c>
      <c r="C8" s="66">
        <f>B8/2.75</f>
        <v>13930.90909090909</v>
      </c>
      <c r="D8" s="15" t="s">
        <v>115</v>
      </c>
      <c r="E8" s="37" t="s">
        <v>157</v>
      </c>
      <c r="F8" s="37" t="s">
        <v>110</v>
      </c>
      <c r="G8" s="14" t="s">
        <v>101</v>
      </c>
      <c r="I8" s="2" t="s">
        <v>108</v>
      </c>
      <c r="J8">
        <f>38.31</f>
        <v>38.31</v>
      </c>
      <c r="K8" s="35" t="s">
        <v>111</v>
      </c>
    </row>
    <row r="9" spans="1:12" x14ac:dyDescent="0.3">
      <c r="A9" s="14" t="s">
        <v>136</v>
      </c>
      <c r="B9" s="16">
        <f>J9</f>
        <v>4.5</v>
      </c>
      <c r="C9" s="14">
        <f>B9*1000</f>
        <v>4500</v>
      </c>
      <c r="D9" s="15" t="s">
        <v>116</v>
      </c>
      <c r="F9" s="37"/>
      <c r="G9" s="14" t="s">
        <v>101</v>
      </c>
      <c r="I9" s="2" t="s">
        <v>136</v>
      </c>
      <c r="J9" s="7">
        <f>4.5</f>
        <v>4.5</v>
      </c>
      <c r="K9" s="35" t="s">
        <v>112</v>
      </c>
    </row>
    <row r="10" spans="1:12" ht="20.399999999999999" x14ac:dyDescent="0.3">
      <c r="A10" s="14" t="s">
        <v>96</v>
      </c>
      <c r="B10" s="16"/>
      <c r="C10" s="14">
        <f>J10*0.6</f>
        <v>434.4</v>
      </c>
      <c r="D10" s="15" t="s">
        <v>20</v>
      </c>
      <c r="E10" s="37"/>
      <c r="F10" s="37" t="s">
        <v>1236</v>
      </c>
      <c r="G10" s="14" t="s">
        <v>114</v>
      </c>
      <c r="I10" s="2" t="s">
        <v>139</v>
      </c>
      <c r="J10" s="7">
        <f>724</f>
        <v>724</v>
      </c>
      <c r="K10" s="35" t="s">
        <v>20</v>
      </c>
    </row>
    <row r="11" spans="1:12" x14ac:dyDescent="0.3">
      <c r="A11" s="14" t="s">
        <v>97</v>
      </c>
      <c r="B11" s="16"/>
      <c r="C11" s="14">
        <f>J10*0.4</f>
        <v>289.60000000000002</v>
      </c>
      <c r="D11" s="15"/>
      <c r="E11" s="37"/>
      <c r="F11" s="37"/>
      <c r="G11" s="14"/>
      <c r="I11" s="2"/>
      <c r="J11" s="7"/>
      <c r="K11" s="35"/>
    </row>
    <row r="12" spans="1:12" x14ac:dyDescent="0.3">
      <c r="A12" s="14" t="s">
        <v>10</v>
      </c>
      <c r="B12" s="16"/>
      <c r="C12" s="14">
        <f>J12</f>
        <v>37.4</v>
      </c>
      <c r="D12" s="15" t="s">
        <v>112</v>
      </c>
      <c r="E12" s="37"/>
      <c r="F12" s="14" t="s">
        <v>155</v>
      </c>
      <c r="G12" s="14" t="s">
        <v>101</v>
      </c>
      <c r="I12" s="2" t="s">
        <v>10</v>
      </c>
      <c r="J12" s="7">
        <v>37.4</v>
      </c>
      <c r="K12" s="35" t="s">
        <v>112</v>
      </c>
    </row>
    <row r="13" spans="1:12" x14ac:dyDescent="0.3">
      <c r="A13" s="14" t="s">
        <v>140</v>
      </c>
      <c r="B13" s="16">
        <f>J13</f>
        <v>154.19999999999999</v>
      </c>
      <c r="C13" s="14">
        <f>B13*1.25</f>
        <v>192.75</v>
      </c>
      <c r="D13" s="15" t="s">
        <v>116</v>
      </c>
      <c r="E13" s="14" t="s">
        <v>145</v>
      </c>
      <c r="F13" s="27" t="s">
        <v>81</v>
      </c>
      <c r="G13" s="14" t="s">
        <v>101</v>
      </c>
      <c r="I13" s="2" t="s">
        <v>140</v>
      </c>
      <c r="J13" s="7">
        <f>154.2</f>
        <v>154.19999999999999</v>
      </c>
      <c r="K13" s="35" t="s">
        <v>112</v>
      </c>
    </row>
    <row r="14" spans="1:12" x14ac:dyDescent="0.3">
      <c r="A14" s="13" t="s">
        <v>48</v>
      </c>
      <c r="B14" s="13"/>
      <c r="C14" s="13"/>
      <c r="D14" s="13"/>
      <c r="E14" s="13"/>
      <c r="F14" s="26"/>
      <c r="G14" s="13"/>
      <c r="I14" s="49" t="s">
        <v>12</v>
      </c>
      <c r="J14" s="5"/>
      <c r="K14" s="6"/>
    </row>
    <row r="15" spans="1:12" x14ac:dyDescent="0.3">
      <c r="A15" s="14" t="s">
        <v>23</v>
      </c>
      <c r="C15" s="54">
        <f>J15*1000</f>
        <v>1000</v>
      </c>
      <c r="D15" s="15" t="s">
        <v>6</v>
      </c>
      <c r="F15" s="27"/>
      <c r="G15" s="14" t="s">
        <v>101</v>
      </c>
      <c r="I15" s="2" t="s">
        <v>23</v>
      </c>
      <c r="J15" s="7">
        <v>1</v>
      </c>
      <c r="K15" s="8" t="s">
        <v>4</v>
      </c>
    </row>
    <row r="16" spans="1:12" x14ac:dyDescent="0.3">
      <c r="A16" s="103" t="s">
        <v>131</v>
      </c>
      <c r="B16" s="18">
        <f>J16*1000</f>
        <v>100</v>
      </c>
      <c r="C16" s="20">
        <f>B16</f>
        <v>100</v>
      </c>
      <c r="D16" s="15" t="s">
        <v>6</v>
      </c>
      <c r="E16" s="15"/>
      <c r="F16" s="103"/>
      <c r="G16" s="14" t="s">
        <v>101</v>
      </c>
      <c r="I16" s="3" t="s">
        <v>132</v>
      </c>
      <c r="J16" s="5">
        <v>0.1</v>
      </c>
      <c r="K16" s="6" t="s">
        <v>4</v>
      </c>
    </row>
    <row r="17" spans="9:11" x14ac:dyDescent="0.3">
      <c r="I17" s="4"/>
      <c r="J17" s="4"/>
      <c r="K17" s="56"/>
    </row>
  </sheetData>
  <mergeCells count="1">
    <mergeCell ref="J4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A4E4F-2EE7-4F76-87E5-857E928F78C0}">
  <dimension ref="A1:H34"/>
  <sheetViews>
    <sheetView zoomScaleNormal="100" workbookViewId="0">
      <selection activeCell="A3" sqref="A3"/>
    </sheetView>
  </sheetViews>
  <sheetFormatPr defaultRowHeight="14.4" x14ac:dyDescent="0.3"/>
  <cols>
    <col min="1" max="1" width="44.33203125" customWidth="1"/>
    <col min="2" max="2" width="16" customWidth="1"/>
    <col min="3" max="3" width="16.33203125" customWidth="1"/>
    <col min="4" max="4" width="16.44140625" bestFit="1" customWidth="1"/>
    <col min="5" max="5" width="25.33203125" customWidth="1"/>
    <col min="8" max="8" width="20" customWidth="1"/>
    <col min="9" max="9" width="15.77734375" customWidth="1"/>
    <col min="10" max="10" width="17" customWidth="1"/>
  </cols>
  <sheetData>
    <row r="1" spans="1:8" ht="29.4" thickBot="1" x14ac:dyDescent="0.35">
      <c r="A1" s="72" t="s">
        <v>1215</v>
      </c>
      <c r="B1" s="73" t="s">
        <v>1182</v>
      </c>
      <c r="C1" s="73" t="s">
        <v>1184</v>
      </c>
      <c r="D1" s="73" t="s">
        <v>1183</v>
      </c>
      <c r="E1" s="74" t="s">
        <v>1</v>
      </c>
    </row>
    <row r="2" spans="1:8" x14ac:dyDescent="0.3">
      <c r="A2" s="75" t="s">
        <v>1237</v>
      </c>
      <c r="B2" s="76">
        <v>851.83439936351783</v>
      </c>
      <c r="C2" s="76">
        <v>17344.111261064088</v>
      </c>
      <c r="D2" s="76">
        <v>13483.610801161751</v>
      </c>
      <c r="E2" s="77" t="s">
        <v>1185</v>
      </c>
      <c r="H2" s="109"/>
    </row>
    <row r="3" spans="1:8" x14ac:dyDescent="0.3">
      <c r="A3" s="75" t="s">
        <v>1186</v>
      </c>
      <c r="B3" s="78">
        <v>2.0308698345312262E-5</v>
      </c>
      <c r="C3" s="78">
        <v>5.2589912665127413E-4</v>
      </c>
      <c r="D3" s="78">
        <v>1.287665973203058E-3</v>
      </c>
      <c r="E3" s="77" t="s">
        <v>1187</v>
      </c>
      <c r="H3" s="109"/>
    </row>
    <row r="4" spans="1:8" x14ac:dyDescent="0.3">
      <c r="A4" s="79" t="s">
        <v>1188</v>
      </c>
      <c r="B4" s="78">
        <v>5.2577542008251826E-7</v>
      </c>
      <c r="C4" s="78">
        <v>4.3750232461174848E-5</v>
      </c>
      <c r="D4" s="78">
        <v>3.7794122661116279E-6</v>
      </c>
      <c r="E4" s="77" t="s">
        <v>1189</v>
      </c>
      <c r="H4" s="109"/>
    </row>
    <row r="5" spans="1:8" x14ac:dyDescent="0.3">
      <c r="A5" s="79" t="s">
        <v>1190</v>
      </c>
      <c r="B5" s="78">
        <v>1.1718766402547379E-5</v>
      </c>
      <c r="C5" s="78">
        <v>7.9283157500168404E-5</v>
      </c>
      <c r="D5" s="78">
        <v>8.1473641735392213E-5</v>
      </c>
      <c r="E5" s="77" t="s">
        <v>1189</v>
      </c>
      <c r="H5" s="109"/>
    </row>
    <row r="6" spans="1:8" x14ac:dyDescent="0.3">
      <c r="A6" s="79" t="s">
        <v>1191</v>
      </c>
      <c r="B6" s="78">
        <v>3.2412476436326183E-5</v>
      </c>
      <c r="C6" s="78">
        <v>6.7418161044996861E-4</v>
      </c>
      <c r="D6" s="78">
        <v>5.7748219896870288E-4</v>
      </c>
      <c r="E6" s="77" t="s">
        <v>1192</v>
      </c>
      <c r="H6" s="109"/>
    </row>
    <row r="7" spans="1:8" x14ac:dyDescent="0.3">
      <c r="A7" s="79" t="s">
        <v>1193</v>
      </c>
      <c r="B7" s="78">
        <v>18.241831546761681</v>
      </c>
      <c r="C7" s="78">
        <v>670.81318959701105</v>
      </c>
      <c r="D7" s="78">
        <v>425.73236727073771</v>
      </c>
      <c r="E7" s="77" t="s">
        <v>1194</v>
      </c>
      <c r="H7" s="109"/>
    </row>
    <row r="8" spans="1:8" x14ac:dyDescent="0.3">
      <c r="A8" s="79" t="s">
        <v>1195</v>
      </c>
      <c r="B8" s="110">
        <v>3.1887892371203499</v>
      </c>
      <c r="C8" s="83">
        <v>55.535748955208042</v>
      </c>
      <c r="D8" s="83">
        <v>35.537412685997637</v>
      </c>
      <c r="E8" s="77" t="s">
        <v>1196</v>
      </c>
      <c r="H8" s="109"/>
    </row>
    <row r="9" spans="1:8" x14ac:dyDescent="0.3">
      <c r="A9" s="77" t="s">
        <v>1197</v>
      </c>
      <c r="B9" s="110">
        <v>5.7959252855887371</v>
      </c>
      <c r="C9" s="83">
        <v>64.793684271855284</v>
      </c>
      <c r="D9" s="83">
        <v>52.434659188209167</v>
      </c>
      <c r="E9" s="77" t="s">
        <v>1198</v>
      </c>
      <c r="H9" s="109"/>
    </row>
    <row r="10" spans="1:8" x14ac:dyDescent="0.3">
      <c r="A10" s="75" t="s">
        <v>1199</v>
      </c>
      <c r="B10" s="78">
        <v>11.319281728376669</v>
      </c>
      <c r="C10" s="78">
        <v>111.2841000069818</v>
      </c>
      <c r="D10" s="78">
        <v>91.56036038527067</v>
      </c>
      <c r="E10" s="77" t="s">
        <v>1200</v>
      </c>
      <c r="H10" s="109"/>
    </row>
    <row r="11" spans="1:8" x14ac:dyDescent="0.3">
      <c r="A11" s="75" t="s">
        <v>1201</v>
      </c>
      <c r="B11" s="78">
        <v>0.33200462484609877</v>
      </c>
      <c r="C11" s="84">
        <v>4.1463532168468236</v>
      </c>
      <c r="D11" s="84">
        <v>2.300551121225419</v>
      </c>
      <c r="E11" s="77" t="s">
        <v>1202</v>
      </c>
      <c r="H11" s="109"/>
    </row>
    <row r="12" spans="1:8" x14ac:dyDescent="0.3">
      <c r="A12" s="75" t="s">
        <v>1203</v>
      </c>
      <c r="B12" s="84">
        <v>1.663206711074618</v>
      </c>
      <c r="C12" s="78">
        <v>10.96100833190555</v>
      </c>
      <c r="D12" s="84">
        <v>8.9549024809454831</v>
      </c>
      <c r="E12" s="77" t="s">
        <v>1204</v>
      </c>
      <c r="H12" s="109"/>
    </row>
    <row r="13" spans="1:8" x14ac:dyDescent="0.3">
      <c r="A13" s="75" t="s">
        <v>1205</v>
      </c>
      <c r="B13" s="78">
        <v>19685.441488371791</v>
      </c>
      <c r="C13" s="78">
        <v>52458.662783919179</v>
      </c>
      <c r="D13" s="78">
        <v>41469.696206905741</v>
      </c>
      <c r="E13" s="77" t="s">
        <v>1206</v>
      </c>
      <c r="H13" s="109"/>
    </row>
    <row r="14" spans="1:8" x14ac:dyDescent="0.3">
      <c r="A14" s="77" t="s">
        <v>1207</v>
      </c>
      <c r="B14" s="78">
        <v>330220.06942812138</v>
      </c>
      <c r="C14" s="78">
        <v>31135.334315711862</v>
      </c>
      <c r="D14" s="78">
        <v>17148.05425013835</v>
      </c>
      <c r="E14" s="75" t="s">
        <v>1208</v>
      </c>
      <c r="H14" s="109"/>
    </row>
    <row r="15" spans="1:8" x14ac:dyDescent="0.3">
      <c r="A15" s="77" t="s">
        <v>1209</v>
      </c>
      <c r="B15" s="78">
        <v>475.88986126507569</v>
      </c>
      <c r="C15" s="78">
        <v>1994.219135844296</v>
      </c>
      <c r="D15" s="78">
        <v>3133.1964080952539</v>
      </c>
      <c r="E15" s="75" t="s">
        <v>1210</v>
      </c>
      <c r="H15" s="109"/>
    </row>
    <row r="16" spans="1:8" x14ac:dyDescent="0.3">
      <c r="A16" s="79" t="s">
        <v>1211</v>
      </c>
      <c r="B16" s="78">
        <v>1.1777835863651319E-2</v>
      </c>
      <c r="C16" s="78">
        <v>2.299125610796433E-2</v>
      </c>
      <c r="D16" s="78">
        <v>4.3336338018433958E-2</v>
      </c>
      <c r="E16" s="77" t="s">
        <v>1212</v>
      </c>
      <c r="H16" s="109"/>
    </row>
    <row r="17" spans="1:8" ht="15" thickBot="1" x14ac:dyDescent="0.35">
      <c r="A17" s="80" t="s">
        <v>1213</v>
      </c>
      <c r="B17" s="81">
        <v>13150.11124167828</v>
      </c>
      <c r="C17" s="81">
        <v>210942.40915164439</v>
      </c>
      <c r="D17" s="81">
        <v>202533.62437884649</v>
      </c>
      <c r="E17" s="82" t="s">
        <v>1214</v>
      </c>
      <c r="H17" s="109"/>
    </row>
    <row r="19" spans="1:8" x14ac:dyDescent="0.3">
      <c r="B19" s="85"/>
      <c r="C19" s="85"/>
      <c r="D19" s="85"/>
    </row>
    <row r="20" spans="1:8" x14ac:dyDescent="0.3">
      <c r="B20" s="85"/>
      <c r="C20" s="85"/>
      <c r="D20" s="85"/>
    </row>
    <row r="21" spans="1:8" x14ac:dyDescent="0.3">
      <c r="B21" s="85"/>
      <c r="C21" s="85"/>
      <c r="D21" s="85"/>
    </row>
    <row r="22" spans="1:8" x14ac:dyDescent="0.3">
      <c r="B22" s="85"/>
      <c r="C22" s="85"/>
      <c r="D22" s="85"/>
    </row>
    <row r="23" spans="1:8" x14ac:dyDescent="0.3">
      <c r="B23" s="85"/>
      <c r="C23" s="85"/>
      <c r="D23" s="85"/>
    </row>
    <row r="24" spans="1:8" x14ac:dyDescent="0.3">
      <c r="B24" s="85"/>
      <c r="C24" s="85"/>
      <c r="D24" s="85"/>
    </row>
    <row r="25" spans="1:8" x14ac:dyDescent="0.3">
      <c r="B25" s="108"/>
      <c r="C25" s="85"/>
      <c r="D25" s="85"/>
    </row>
    <row r="26" spans="1:8" x14ac:dyDescent="0.3">
      <c r="B26" s="108"/>
      <c r="C26" s="85"/>
      <c r="D26" s="85"/>
    </row>
    <row r="27" spans="1:8" x14ac:dyDescent="0.3">
      <c r="B27" s="85"/>
      <c r="C27" s="85"/>
      <c r="D27" s="85"/>
    </row>
    <row r="28" spans="1:8" x14ac:dyDescent="0.3">
      <c r="B28" s="85"/>
      <c r="C28" s="108"/>
      <c r="D28" s="108"/>
    </row>
    <row r="29" spans="1:8" x14ac:dyDescent="0.3">
      <c r="B29" s="108"/>
      <c r="C29" s="85"/>
      <c r="D29" s="108"/>
    </row>
    <row r="30" spans="1:8" x14ac:dyDescent="0.3">
      <c r="B30" s="85"/>
      <c r="C30" s="85"/>
      <c r="D30" s="85"/>
    </row>
    <row r="31" spans="1:8" x14ac:dyDescent="0.3">
      <c r="B31" s="85"/>
      <c r="C31" s="85"/>
      <c r="D31" s="85"/>
    </row>
    <row r="32" spans="1:8" x14ac:dyDescent="0.3">
      <c r="B32" s="85"/>
      <c r="C32" s="85"/>
      <c r="D32" s="85"/>
    </row>
    <row r="33" spans="2:4" x14ac:dyDescent="0.3">
      <c r="B33" s="85"/>
      <c r="C33" s="85"/>
      <c r="D33" s="85"/>
    </row>
    <row r="34" spans="2:4" x14ac:dyDescent="0.3">
      <c r="B34" s="85"/>
      <c r="C34" s="85"/>
      <c r="D34" s="8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984CC-8F25-4691-9455-0C4512948A36}">
  <sheetPr>
    <tabColor theme="4" tint="0.59999389629810485"/>
  </sheetPr>
  <dimension ref="A1:I1853"/>
  <sheetViews>
    <sheetView workbookViewId="0">
      <selection activeCell="G2" sqref="G2"/>
    </sheetView>
  </sheetViews>
  <sheetFormatPr defaultRowHeight="14.4" x14ac:dyDescent="0.3"/>
  <cols>
    <col min="2" max="2" width="30.44140625" customWidth="1"/>
    <col min="3" max="3" width="31.5546875" customWidth="1"/>
    <col min="4" max="4" width="12.6640625" customWidth="1"/>
    <col min="6" max="6" width="17.109375" customWidth="1"/>
    <col min="7" max="7" width="10.33203125" customWidth="1"/>
  </cols>
  <sheetData>
    <row r="1" spans="1:9" x14ac:dyDescent="0.3">
      <c r="B1" s="71" t="s">
        <v>160</v>
      </c>
      <c r="C1" s="71" t="s">
        <v>161</v>
      </c>
      <c r="D1" s="71" t="s">
        <v>162</v>
      </c>
      <c r="E1" s="71" t="s">
        <v>163</v>
      </c>
      <c r="F1" s="71" t="s">
        <v>164</v>
      </c>
      <c r="G1" s="71" t="s">
        <v>165</v>
      </c>
      <c r="H1" s="71" t="s">
        <v>166</v>
      </c>
      <c r="I1" s="71" t="s">
        <v>167</v>
      </c>
    </row>
    <row r="2" spans="1:9" x14ac:dyDescent="0.3">
      <c r="A2" s="71">
        <v>0</v>
      </c>
      <c r="B2" t="s">
        <v>498</v>
      </c>
      <c r="C2" t="s">
        <v>169</v>
      </c>
      <c r="D2" t="s">
        <v>170</v>
      </c>
      <c r="E2" t="s">
        <v>37</v>
      </c>
      <c r="F2" t="s">
        <v>171</v>
      </c>
      <c r="G2" s="85">
        <v>9.0012935023462903E-10</v>
      </c>
      <c r="H2">
        <v>4.8116563530222946E-9</v>
      </c>
      <c r="I2">
        <v>4.4272905578495483E-9</v>
      </c>
    </row>
    <row r="3" spans="1:9" x14ac:dyDescent="0.3">
      <c r="A3" s="71">
        <v>1</v>
      </c>
      <c r="B3" t="s">
        <v>499</v>
      </c>
      <c r="C3" t="s">
        <v>169</v>
      </c>
      <c r="D3" t="s">
        <v>170</v>
      </c>
      <c r="E3" t="s">
        <v>37</v>
      </c>
      <c r="F3" t="s">
        <v>171</v>
      </c>
      <c r="G3">
        <v>6.7148385169389573E-9</v>
      </c>
      <c r="H3">
        <v>3.3231270640376233E-8</v>
      </c>
      <c r="I3">
        <v>2.4132281160801391E-8</v>
      </c>
    </row>
    <row r="4" spans="1:9" x14ac:dyDescent="0.3">
      <c r="A4" s="71">
        <v>2</v>
      </c>
      <c r="B4" t="s">
        <v>500</v>
      </c>
      <c r="C4" t="s">
        <v>184</v>
      </c>
      <c r="D4" t="s">
        <v>170</v>
      </c>
      <c r="E4" t="s">
        <v>37</v>
      </c>
      <c r="F4" t="s">
        <v>171</v>
      </c>
      <c r="G4">
        <v>1.3928034061256631E-5</v>
      </c>
      <c r="H4">
        <v>3.9048786497898577E-5</v>
      </c>
      <c r="I4">
        <v>3.5746300682661827E-5</v>
      </c>
    </row>
    <row r="5" spans="1:9" x14ac:dyDescent="0.3">
      <c r="A5" s="71">
        <v>3</v>
      </c>
      <c r="B5" t="s">
        <v>391</v>
      </c>
      <c r="C5" t="s">
        <v>169</v>
      </c>
      <c r="D5" t="s">
        <v>170</v>
      </c>
      <c r="E5" t="s">
        <v>37</v>
      </c>
      <c r="F5" t="s">
        <v>171</v>
      </c>
      <c r="G5">
        <v>5.4650881779926821E-7</v>
      </c>
      <c r="H5">
        <v>2.7294128509468548E-6</v>
      </c>
      <c r="I5">
        <v>1.8789927825520929E-6</v>
      </c>
    </row>
    <row r="6" spans="1:9" x14ac:dyDescent="0.3">
      <c r="A6" s="71">
        <v>4</v>
      </c>
      <c r="B6" t="s">
        <v>501</v>
      </c>
      <c r="C6" t="s">
        <v>169</v>
      </c>
      <c r="D6" t="s">
        <v>170</v>
      </c>
      <c r="E6" t="s">
        <v>37</v>
      </c>
      <c r="F6" t="s">
        <v>171</v>
      </c>
      <c r="G6">
        <v>3.365223226583372E-9</v>
      </c>
      <c r="H6">
        <v>1.5398427008883282E-8</v>
      </c>
      <c r="I6">
        <v>1.40158363365504E-8</v>
      </c>
    </row>
    <row r="7" spans="1:9" x14ac:dyDescent="0.3">
      <c r="A7" s="71">
        <v>5</v>
      </c>
      <c r="B7" t="s">
        <v>502</v>
      </c>
      <c r="C7" t="s">
        <v>169</v>
      </c>
      <c r="D7" t="s">
        <v>170</v>
      </c>
      <c r="E7" t="s">
        <v>37</v>
      </c>
      <c r="F7" t="s">
        <v>171</v>
      </c>
      <c r="G7">
        <v>5.2402484926158055E-13</v>
      </c>
      <c r="H7">
        <v>5.9376946883663729E-10</v>
      </c>
      <c r="I7">
        <v>1.5384955214723749E-10</v>
      </c>
    </row>
    <row r="8" spans="1:9" x14ac:dyDescent="0.3">
      <c r="A8" s="71">
        <v>6</v>
      </c>
      <c r="B8" t="s">
        <v>503</v>
      </c>
      <c r="C8" t="s">
        <v>169</v>
      </c>
      <c r="D8" t="s">
        <v>170</v>
      </c>
      <c r="E8" t="s">
        <v>37</v>
      </c>
      <c r="F8" t="s">
        <v>171</v>
      </c>
      <c r="G8">
        <v>1.1445466869800321E-4</v>
      </c>
      <c r="H8">
        <v>4.929407937831554E-4</v>
      </c>
      <c r="I8">
        <v>2.2369377426415129E-4</v>
      </c>
    </row>
    <row r="9" spans="1:9" x14ac:dyDescent="0.3">
      <c r="A9" s="71">
        <v>7</v>
      </c>
      <c r="B9" t="s">
        <v>504</v>
      </c>
      <c r="C9" t="s">
        <v>169</v>
      </c>
      <c r="D9" t="s">
        <v>170</v>
      </c>
      <c r="E9" t="s">
        <v>37</v>
      </c>
      <c r="F9" t="s">
        <v>171</v>
      </c>
      <c r="G9">
        <v>0</v>
      </c>
      <c r="H9">
        <v>0</v>
      </c>
      <c r="I9">
        <v>0</v>
      </c>
    </row>
    <row r="10" spans="1:9" x14ac:dyDescent="0.3">
      <c r="A10" s="71">
        <v>8</v>
      </c>
      <c r="B10" t="s">
        <v>505</v>
      </c>
      <c r="C10" t="s">
        <v>169</v>
      </c>
      <c r="D10" t="s">
        <v>170</v>
      </c>
      <c r="E10" t="s">
        <v>37</v>
      </c>
      <c r="F10" t="s">
        <v>171</v>
      </c>
      <c r="G10">
        <v>2.3118547197059719E-7</v>
      </c>
      <c r="H10">
        <v>9.3715843920527815E-8</v>
      </c>
      <c r="I10">
        <v>2.329933827422494E-7</v>
      </c>
    </row>
    <row r="11" spans="1:9" x14ac:dyDescent="0.3">
      <c r="A11" s="71">
        <v>9</v>
      </c>
      <c r="B11" t="s">
        <v>506</v>
      </c>
      <c r="C11" t="s">
        <v>184</v>
      </c>
      <c r="D11" t="s">
        <v>170</v>
      </c>
      <c r="E11" t="s">
        <v>37</v>
      </c>
      <c r="F11" t="s">
        <v>171</v>
      </c>
      <c r="G11">
        <v>1.565168669620668E-8</v>
      </c>
      <c r="H11">
        <v>7.4758204984068597E-8</v>
      </c>
      <c r="I11">
        <v>5.9981652170168478E-8</v>
      </c>
    </row>
    <row r="12" spans="1:9" x14ac:dyDescent="0.3">
      <c r="A12" s="71">
        <v>10</v>
      </c>
      <c r="B12" t="s">
        <v>507</v>
      </c>
      <c r="C12" t="s">
        <v>169</v>
      </c>
      <c r="D12" t="s">
        <v>170</v>
      </c>
      <c r="E12" t="s">
        <v>37</v>
      </c>
      <c r="F12" t="s">
        <v>171</v>
      </c>
      <c r="G12">
        <v>0</v>
      </c>
      <c r="H12">
        <v>0</v>
      </c>
      <c r="I12">
        <v>0</v>
      </c>
    </row>
    <row r="13" spans="1:9" x14ac:dyDescent="0.3">
      <c r="A13" s="71">
        <v>11</v>
      </c>
      <c r="B13" t="s">
        <v>508</v>
      </c>
      <c r="C13" t="s">
        <v>184</v>
      </c>
      <c r="D13" t="s">
        <v>170</v>
      </c>
      <c r="E13" t="s">
        <v>37</v>
      </c>
      <c r="F13" t="s">
        <v>171</v>
      </c>
      <c r="G13">
        <v>4.9444779379840072E-6</v>
      </c>
      <c r="H13">
        <v>2.3020806720014209E-5</v>
      </c>
      <c r="I13">
        <v>1.760670747365083E-5</v>
      </c>
    </row>
    <row r="14" spans="1:9" x14ac:dyDescent="0.3">
      <c r="A14" s="71">
        <v>12</v>
      </c>
      <c r="B14" t="s">
        <v>25</v>
      </c>
      <c r="C14" t="s">
        <v>169</v>
      </c>
      <c r="D14" t="s">
        <v>170</v>
      </c>
      <c r="E14" t="s">
        <v>37</v>
      </c>
      <c r="F14" t="s">
        <v>171</v>
      </c>
      <c r="G14">
        <v>9.7824640170175595E-5</v>
      </c>
      <c r="H14">
        <v>8.1158270243659179E-4</v>
      </c>
      <c r="I14">
        <v>9.1980145013170712E-4</v>
      </c>
    </row>
    <row r="15" spans="1:9" x14ac:dyDescent="0.3">
      <c r="A15" s="71">
        <v>13</v>
      </c>
      <c r="B15" t="s">
        <v>509</v>
      </c>
      <c r="C15" t="s">
        <v>184</v>
      </c>
      <c r="D15" t="s">
        <v>170</v>
      </c>
      <c r="E15" t="s">
        <v>37</v>
      </c>
      <c r="F15" t="s">
        <v>171</v>
      </c>
      <c r="G15">
        <v>3.9908892718666579E-10</v>
      </c>
      <c r="H15">
        <v>1.6572836612489931E-8</v>
      </c>
      <c r="I15">
        <v>5.1194515407507933E-9</v>
      </c>
    </row>
    <row r="16" spans="1:9" x14ac:dyDescent="0.3">
      <c r="A16" s="71">
        <v>14</v>
      </c>
      <c r="B16" t="s">
        <v>510</v>
      </c>
      <c r="C16" t="s">
        <v>169</v>
      </c>
      <c r="D16" t="s">
        <v>170</v>
      </c>
      <c r="E16" t="s">
        <v>37</v>
      </c>
      <c r="F16" t="s">
        <v>171</v>
      </c>
      <c r="G16">
        <v>3.2344694774966208E-4</v>
      </c>
      <c r="H16">
        <v>9.2224594159119894E-3</v>
      </c>
      <c r="I16">
        <v>8.4944360254510017E-3</v>
      </c>
    </row>
    <row r="17" spans="1:9" x14ac:dyDescent="0.3">
      <c r="A17" s="71">
        <v>15</v>
      </c>
      <c r="B17" t="s">
        <v>511</v>
      </c>
      <c r="C17" t="s">
        <v>184</v>
      </c>
      <c r="D17" t="s">
        <v>170</v>
      </c>
      <c r="E17" t="s">
        <v>37</v>
      </c>
      <c r="F17" t="s">
        <v>171</v>
      </c>
      <c r="G17">
        <v>7.4255118879117209E-8</v>
      </c>
      <c r="H17">
        <v>2.9540704982276199E-6</v>
      </c>
      <c r="I17">
        <v>9.0105833859368942E-7</v>
      </c>
    </row>
    <row r="18" spans="1:9" x14ac:dyDescent="0.3">
      <c r="A18" s="71">
        <v>16</v>
      </c>
      <c r="B18" t="s">
        <v>512</v>
      </c>
      <c r="C18" t="s">
        <v>169</v>
      </c>
      <c r="D18" t="s">
        <v>170</v>
      </c>
      <c r="E18" t="s">
        <v>37</v>
      </c>
      <c r="F18" t="s">
        <v>171</v>
      </c>
      <c r="G18">
        <v>1.8037089882881339E-4</v>
      </c>
      <c r="H18">
        <v>1.027775666348906E-3</v>
      </c>
      <c r="I18">
        <v>8.4618903712086488E-4</v>
      </c>
    </row>
    <row r="19" spans="1:9" x14ac:dyDescent="0.3">
      <c r="A19" s="71">
        <v>17</v>
      </c>
      <c r="B19" t="s">
        <v>513</v>
      </c>
      <c r="C19" t="s">
        <v>184</v>
      </c>
      <c r="D19" t="s">
        <v>170</v>
      </c>
      <c r="E19" t="s">
        <v>37</v>
      </c>
      <c r="F19" t="s">
        <v>171</v>
      </c>
      <c r="G19">
        <v>2.1439382389483812E-12</v>
      </c>
      <c r="H19">
        <v>1.5504222709458409E-11</v>
      </c>
      <c r="I19">
        <v>2.4218717440117169E-11</v>
      </c>
    </row>
    <row r="20" spans="1:9" x14ac:dyDescent="0.3">
      <c r="A20" s="71">
        <v>18</v>
      </c>
      <c r="B20" t="s">
        <v>514</v>
      </c>
      <c r="C20" t="s">
        <v>169</v>
      </c>
      <c r="D20" t="s">
        <v>170</v>
      </c>
      <c r="E20" t="s">
        <v>37</v>
      </c>
      <c r="F20" t="s">
        <v>171</v>
      </c>
      <c r="G20">
        <v>1.2573244510999721E-7</v>
      </c>
      <c r="H20">
        <v>8.2303755543013113E-7</v>
      </c>
      <c r="I20">
        <v>5.8440308019325948E-7</v>
      </c>
    </row>
    <row r="21" spans="1:9" x14ac:dyDescent="0.3">
      <c r="A21" s="71">
        <v>19</v>
      </c>
      <c r="B21" t="s">
        <v>515</v>
      </c>
      <c r="C21" t="s">
        <v>169</v>
      </c>
      <c r="D21" t="s">
        <v>170</v>
      </c>
      <c r="E21" t="s">
        <v>37</v>
      </c>
      <c r="F21" t="s">
        <v>171</v>
      </c>
      <c r="G21">
        <v>9.5876062535357615E-7</v>
      </c>
      <c r="H21">
        <v>4.2424661827660396E-6</v>
      </c>
      <c r="I21">
        <v>1.9507722436220231E-6</v>
      </c>
    </row>
    <row r="22" spans="1:9" x14ac:dyDescent="0.3">
      <c r="A22" s="71">
        <v>20</v>
      </c>
      <c r="B22" t="s">
        <v>516</v>
      </c>
      <c r="C22" t="s">
        <v>184</v>
      </c>
      <c r="D22" t="s">
        <v>170</v>
      </c>
      <c r="E22" t="s">
        <v>37</v>
      </c>
      <c r="F22" t="s">
        <v>171</v>
      </c>
      <c r="G22">
        <v>1.8353241641505981E-9</v>
      </c>
      <c r="H22">
        <v>6.9094732208637481E-8</v>
      </c>
      <c r="I22">
        <v>2.2852199668973201E-8</v>
      </c>
    </row>
    <row r="23" spans="1:9" x14ac:dyDescent="0.3">
      <c r="A23" s="71">
        <v>21</v>
      </c>
      <c r="B23" t="s">
        <v>517</v>
      </c>
      <c r="C23" t="s">
        <v>169</v>
      </c>
      <c r="D23" t="s">
        <v>170</v>
      </c>
      <c r="E23" t="s">
        <v>37</v>
      </c>
      <c r="F23" t="s">
        <v>171</v>
      </c>
      <c r="G23">
        <v>1.736838649765812E-7</v>
      </c>
      <c r="H23">
        <v>1.3202983757291101E-6</v>
      </c>
      <c r="I23">
        <v>1.343551478466084E-6</v>
      </c>
    </row>
    <row r="24" spans="1:9" x14ac:dyDescent="0.3">
      <c r="A24" s="71">
        <v>22</v>
      </c>
      <c r="B24" t="s">
        <v>518</v>
      </c>
      <c r="C24" t="s">
        <v>184</v>
      </c>
      <c r="D24" t="s">
        <v>170</v>
      </c>
      <c r="E24" t="s">
        <v>37</v>
      </c>
      <c r="F24" t="s">
        <v>171</v>
      </c>
      <c r="G24">
        <v>2.8874549321187201E-8</v>
      </c>
      <c r="H24">
        <v>2.0809284276484689E-7</v>
      </c>
      <c r="I24">
        <v>4.1246512101995458E-7</v>
      </c>
    </row>
    <row r="25" spans="1:9" x14ac:dyDescent="0.3">
      <c r="A25" s="71">
        <v>23</v>
      </c>
      <c r="B25" t="s">
        <v>519</v>
      </c>
      <c r="C25" t="s">
        <v>184</v>
      </c>
      <c r="D25" t="s">
        <v>170</v>
      </c>
      <c r="E25" t="s">
        <v>37</v>
      </c>
      <c r="F25" t="s">
        <v>171</v>
      </c>
      <c r="G25">
        <v>3.7588968009036012E-6</v>
      </c>
      <c r="H25">
        <v>2.2132481730584511E-5</v>
      </c>
      <c r="I25">
        <v>1.7964375749957569E-5</v>
      </c>
    </row>
    <row r="26" spans="1:9" x14ac:dyDescent="0.3">
      <c r="A26" s="71">
        <v>24</v>
      </c>
      <c r="B26" t="s">
        <v>300</v>
      </c>
      <c r="C26" t="s">
        <v>169</v>
      </c>
      <c r="D26" t="s">
        <v>170</v>
      </c>
      <c r="E26" t="s">
        <v>37</v>
      </c>
      <c r="F26" t="s">
        <v>171</v>
      </c>
      <c r="G26">
        <v>4.7680123128959438E-3</v>
      </c>
      <c r="H26">
        <v>0.25828375036492901</v>
      </c>
      <c r="I26">
        <v>0.2138616723801206</v>
      </c>
    </row>
    <row r="27" spans="1:9" x14ac:dyDescent="0.3">
      <c r="A27" s="71">
        <v>25</v>
      </c>
      <c r="B27" t="s">
        <v>520</v>
      </c>
      <c r="C27" t="s">
        <v>184</v>
      </c>
      <c r="D27" t="s">
        <v>170</v>
      </c>
      <c r="E27" t="s">
        <v>37</v>
      </c>
      <c r="F27" t="s">
        <v>171</v>
      </c>
      <c r="G27">
        <v>6.393593724477566E-9</v>
      </c>
      <c r="H27">
        <v>1.5369363950464428E-8</v>
      </c>
      <c r="I27">
        <v>1.848185721920327E-8</v>
      </c>
    </row>
    <row r="28" spans="1:9" x14ac:dyDescent="0.3">
      <c r="A28" s="71">
        <v>26</v>
      </c>
      <c r="B28" t="s">
        <v>521</v>
      </c>
      <c r="C28" t="s">
        <v>184</v>
      </c>
      <c r="D28" t="s">
        <v>170</v>
      </c>
      <c r="E28" t="s">
        <v>37</v>
      </c>
      <c r="F28" t="s">
        <v>171</v>
      </c>
      <c r="G28">
        <v>2.5665769207804369E-11</v>
      </c>
      <c r="H28">
        <v>1.761266384968807E-10</v>
      </c>
      <c r="I28">
        <v>9.1680418106019735E-11</v>
      </c>
    </row>
    <row r="29" spans="1:9" x14ac:dyDescent="0.3">
      <c r="A29" s="71">
        <v>27</v>
      </c>
      <c r="B29" t="s">
        <v>32</v>
      </c>
      <c r="C29" t="s">
        <v>169</v>
      </c>
      <c r="D29" t="s">
        <v>170</v>
      </c>
      <c r="E29" t="s">
        <v>37</v>
      </c>
      <c r="F29" t="s">
        <v>171</v>
      </c>
      <c r="G29">
        <v>0.16582324793418071</v>
      </c>
      <c r="H29">
        <v>6.3750662248857684E-2</v>
      </c>
      <c r="I29">
        <v>6.4581481917504749E-2</v>
      </c>
    </row>
    <row r="30" spans="1:9" x14ac:dyDescent="0.3">
      <c r="A30" s="71">
        <v>28</v>
      </c>
      <c r="B30" t="s">
        <v>522</v>
      </c>
      <c r="C30" t="s">
        <v>169</v>
      </c>
      <c r="D30" t="s">
        <v>170</v>
      </c>
      <c r="E30" t="s">
        <v>37</v>
      </c>
      <c r="F30" t="s">
        <v>171</v>
      </c>
      <c r="G30">
        <v>2.595148377125836E-5</v>
      </c>
      <c r="H30">
        <v>6.5621232636351117E-6</v>
      </c>
      <c r="I30">
        <v>8.7408862528177842E-6</v>
      </c>
    </row>
    <row r="31" spans="1:9" x14ac:dyDescent="0.3">
      <c r="A31" s="71">
        <v>29</v>
      </c>
      <c r="B31" t="s">
        <v>523</v>
      </c>
      <c r="C31" t="s">
        <v>179</v>
      </c>
      <c r="D31" t="s">
        <v>170</v>
      </c>
      <c r="E31" t="s">
        <v>37</v>
      </c>
      <c r="F31" t="s">
        <v>171</v>
      </c>
      <c r="G31">
        <v>4.0572652859020798E-4</v>
      </c>
      <c r="H31">
        <v>3.532793678225424E-3</v>
      </c>
      <c r="I31">
        <v>4.7988138490154776E-3</v>
      </c>
    </row>
    <row r="32" spans="1:9" x14ac:dyDescent="0.3">
      <c r="A32" s="71">
        <v>30</v>
      </c>
      <c r="B32" t="s">
        <v>524</v>
      </c>
      <c r="C32" t="s">
        <v>175</v>
      </c>
      <c r="D32" t="s">
        <v>176</v>
      </c>
      <c r="E32" t="s">
        <v>37</v>
      </c>
      <c r="F32" t="s">
        <v>171</v>
      </c>
      <c r="G32">
        <v>4.8169647422991204E-6</v>
      </c>
      <c r="H32">
        <v>2.2191276373019729E-3</v>
      </c>
      <c r="I32">
        <v>1.4385654345010909E-4</v>
      </c>
    </row>
    <row r="33" spans="1:9" x14ac:dyDescent="0.3">
      <c r="A33" s="71">
        <v>31</v>
      </c>
      <c r="B33" t="s">
        <v>26</v>
      </c>
      <c r="C33" t="s">
        <v>169</v>
      </c>
      <c r="D33" t="s">
        <v>170</v>
      </c>
      <c r="E33" t="s">
        <v>37</v>
      </c>
      <c r="F33" t="s">
        <v>171</v>
      </c>
      <c r="G33">
        <v>1.940175723854158E-8</v>
      </c>
      <c r="H33">
        <v>4.7518638840147649E-8</v>
      </c>
      <c r="I33">
        <v>6.2094023892784682E-8</v>
      </c>
    </row>
    <row r="34" spans="1:9" x14ac:dyDescent="0.3">
      <c r="A34" s="71">
        <v>32</v>
      </c>
      <c r="B34" t="s">
        <v>525</v>
      </c>
      <c r="C34" t="s">
        <v>169</v>
      </c>
      <c r="D34" t="s">
        <v>170</v>
      </c>
      <c r="E34" t="s">
        <v>37</v>
      </c>
      <c r="F34" t="s">
        <v>171</v>
      </c>
      <c r="G34">
        <v>1.707176511024054E-9</v>
      </c>
      <c r="H34">
        <v>9.0157941085038849E-9</v>
      </c>
      <c r="I34">
        <v>7.9321590220398541E-9</v>
      </c>
    </row>
    <row r="35" spans="1:9" x14ac:dyDescent="0.3">
      <c r="A35" s="71">
        <v>33</v>
      </c>
      <c r="B35" t="s">
        <v>526</v>
      </c>
      <c r="C35" t="s">
        <v>184</v>
      </c>
      <c r="D35" t="s">
        <v>170</v>
      </c>
      <c r="E35" t="s">
        <v>37</v>
      </c>
      <c r="F35" t="s">
        <v>171</v>
      </c>
      <c r="G35">
        <v>2.2419134425130542E-11</v>
      </c>
      <c r="H35">
        <v>5.127469813746583E-11</v>
      </c>
      <c r="I35">
        <v>6.3463587319972915E-11</v>
      </c>
    </row>
    <row r="36" spans="1:9" x14ac:dyDescent="0.3">
      <c r="A36" s="71">
        <v>34</v>
      </c>
      <c r="B36" t="s">
        <v>302</v>
      </c>
      <c r="C36" t="s">
        <v>169</v>
      </c>
      <c r="D36" t="s">
        <v>170</v>
      </c>
      <c r="E36" t="s">
        <v>37</v>
      </c>
      <c r="F36" t="s">
        <v>171</v>
      </c>
      <c r="G36">
        <v>3.5741800154835669E-6</v>
      </c>
      <c r="H36">
        <v>4.0979944495700971E-5</v>
      </c>
      <c r="I36">
        <v>3.4823332586716212E-5</v>
      </c>
    </row>
    <row r="37" spans="1:9" x14ac:dyDescent="0.3">
      <c r="A37" s="71">
        <v>35</v>
      </c>
      <c r="B37" t="s">
        <v>527</v>
      </c>
      <c r="C37" t="s">
        <v>179</v>
      </c>
      <c r="D37" t="s">
        <v>170</v>
      </c>
      <c r="E37" t="s">
        <v>37</v>
      </c>
      <c r="F37" t="s">
        <v>171</v>
      </c>
      <c r="G37">
        <v>0</v>
      </c>
      <c r="H37">
        <v>0</v>
      </c>
      <c r="I37">
        <v>0</v>
      </c>
    </row>
    <row r="38" spans="1:9" x14ac:dyDescent="0.3">
      <c r="A38" s="71">
        <v>36</v>
      </c>
      <c r="B38" t="s">
        <v>528</v>
      </c>
      <c r="C38" t="s">
        <v>169</v>
      </c>
      <c r="D38" t="s">
        <v>170</v>
      </c>
      <c r="E38" t="s">
        <v>37</v>
      </c>
      <c r="F38" t="s">
        <v>171</v>
      </c>
      <c r="G38">
        <v>1.117650901989781E-11</v>
      </c>
      <c r="H38">
        <v>4.945552594673632E-11</v>
      </c>
      <c r="I38">
        <v>2.2740667384238479E-11</v>
      </c>
    </row>
    <row r="39" spans="1:9" x14ac:dyDescent="0.3">
      <c r="A39" s="71">
        <v>37</v>
      </c>
      <c r="B39" t="s">
        <v>529</v>
      </c>
      <c r="C39" t="s">
        <v>184</v>
      </c>
      <c r="D39" t="s">
        <v>170</v>
      </c>
      <c r="E39" t="s">
        <v>37</v>
      </c>
      <c r="F39" t="s">
        <v>171</v>
      </c>
      <c r="G39">
        <v>1.933019131453885E-14</v>
      </c>
      <c r="H39">
        <v>4.6736982840019588E-14</v>
      </c>
      <c r="I39">
        <v>2.2502160087223411E-14</v>
      </c>
    </row>
    <row r="40" spans="1:9" x14ac:dyDescent="0.3">
      <c r="A40" s="71">
        <v>38</v>
      </c>
      <c r="B40" t="s">
        <v>530</v>
      </c>
      <c r="C40" t="s">
        <v>184</v>
      </c>
      <c r="D40" t="s">
        <v>170</v>
      </c>
      <c r="E40" t="s">
        <v>37</v>
      </c>
      <c r="F40" t="s">
        <v>171</v>
      </c>
      <c r="G40">
        <v>3.1289690311874582E-6</v>
      </c>
      <c r="H40">
        <v>2.182005540062957E-5</v>
      </c>
      <c r="I40">
        <v>1.567850344559968E-5</v>
      </c>
    </row>
    <row r="41" spans="1:9" x14ac:dyDescent="0.3">
      <c r="A41" s="71">
        <v>39</v>
      </c>
      <c r="B41" t="s">
        <v>531</v>
      </c>
      <c r="C41" t="s">
        <v>184</v>
      </c>
      <c r="D41" t="s">
        <v>170</v>
      </c>
      <c r="E41" t="s">
        <v>37</v>
      </c>
      <c r="F41" t="s">
        <v>171</v>
      </c>
      <c r="G41">
        <v>2.2926828247421939E-9</v>
      </c>
      <c r="H41">
        <v>1.6411236524247001E-8</v>
      </c>
      <c r="I41">
        <v>3.4828829616525943E-8</v>
      </c>
    </row>
    <row r="42" spans="1:9" x14ac:dyDescent="0.3">
      <c r="A42" s="71">
        <v>40</v>
      </c>
      <c r="B42" t="s">
        <v>532</v>
      </c>
      <c r="C42" t="s">
        <v>184</v>
      </c>
      <c r="D42" t="s">
        <v>170</v>
      </c>
      <c r="E42" t="s">
        <v>37</v>
      </c>
      <c r="F42" t="s">
        <v>171</v>
      </c>
      <c r="G42">
        <v>8.0865190164289895E-7</v>
      </c>
      <c r="H42">
        <v>3.9237900727654688E-6</v>
      </c>
      <c r="I42">
        <v>2.934035233133633E-6</v>
      </c>
    </row>
    <row r="43" spans="1:9" x14ac:dyDescent="0.3">
      <c r="A43" s="71">
        <v>41</v>
      </c>
      <c r="B43" t="s">
        <v>306</v>
      </c>
      <c r="C43" t="s">
        <v>169</v>
      </c>
      <c r="D43" t="s">
        <v>170</v>
      </c>
      <c r="E43" t="s">
        <v>37</v>
      </c>
      <c r="F43" t="s">
        <v>171</v>
      </c>
      <c r="G43">
        <v>5.960287556464025E-5</v>
      </c>
      <c r="H43">
        <v>3.1685418666218099E-3</v>
      </c>
      <c r="I43">
        <v>2.6609414534292429E-3</v>
      </c>
    </row>
    <row r="44" spans="1:9" x14ac:dyDescent="0.3">
      <c r="A44" s="71">
        <v>42</v>
      </c>
      <c r="B44" t="s">
        <v>533</v>
      </c>
      <c r="C44" t="s">
        <v>184</v>
      </c>
      <c r="D44" t="s">
        <v>170</v>
      </c>
      <c r="E44" t="s">
        <v>37</v>
      </c>
      <c r="F44" t="s">
        <v>171</v>
      </c>
      <c r="G44">
        <v>4.0599729786246861E-8</v>
      </c>
      <c r="H44">
        <v>9.6623407236260172E-9</v>
      </c>
      <c r="I44">
        <v>1.466068319092941E-8</v>
      </c>
    </row>
    <row r="45" spans="1:9" x14ac:dyDescent="0.3">
      <c r="A45" s="71">
        <v>43</v>
      </c>
      <c r="B45" t="s">
        <v>534</v>
      </c>
      <c r="C45" t="s">
        <v>184</v>
      </c>
      <c r="D45" t="s">
        <v>170</v>
      </c>
      <c r="E45" t="s">
        <v>37</v>
      </c>
      <c r="F45" t="s">
        <v>171</v>
      </c>
      <c r="G45">
        <v>3.1654873123821258E-11</v>
      </c>
      <c r="H45">
        <v>7.210399418786349E-11</v>
      </c>
      <c r="I45">
        <v>8.9550022808827223E-11</v>
      </c>
    </row>
    <row r="46" spans="1:9" x14ac:dyDescent="0.3">
      <c r="A46" s="71">
        <v>44</v>
      </c>
      <c r="B46" t="s">
        <v>535</v>
      </c>
      <c r="C46" t="s">
        <v>184</v>
      </c>
      <c r="D46" t="s">
        <v>170</v>
      </c>
      <c r="E46" t="s">
        <v>37</v>
      </c>
      <c r="F46" t="s">
        <v>171</v>
      </c>
      <c r="G46">
        <v>1.47611563684957E-9</v>
      </c>
      <c r="H46">
        <v>9.9275985045408351E-9</v>
      </c>
      <c r="I46">
        <v>1.022246480686032E-8</v>
      </c>
    </row>
    <row r="47" spans="1:9" x14ac:dyDescent="0.3">
      <c r="A47" s="71">
        <v>45</v>
      </c>
      <c r="B47" t="s">
        <v>536</v>
      </c>
      <c r="C47" t="s">
        <v>169</v>
      </c>
      <c r="D47" t="s">
        <v>170</v>
      </c>
      <c r="E47" t="s">
        <v>37</v>
      </c>
      <c r="F47" t="s">
        <v>171</v>
      </c>
      <c r="G47">
        <v>4.2014120108908267E-8</v>
      </c>
      <c r="H47">
        <v>3.0533466962301321E-7</v>
      </c>
      <c r="I47">
        <v>2.177180222601466E-7</v>
      </c>
    </row>
    <row r="48" spans="1:9" x14ac:dyDescent="0.3">
      <c r="A48" s="71">
        <v>46</v>
      </c>
      <c r="B48" t="s">
        <v>537</v>
      </c>
      <c r="C48" t="s">
        <v>169</v>
      </c>
      <c r="D48" t="s">
        <v>170</v>
      </c>
      <c r="E48" t="s">
        <v>37</v>
      </c>
      <c r="F48" t="s">
        <v>171</v>
      </c>
      <c r="G48">
        <v>9.7191228858121211E-4</v>
      </c>
      <c r="H48">
        <v>3.470547276298664E-2</v>
      </c>
      <c r="I48">
        <v>3.2849635911082538E-2</v>
      </c>
    </row>
    <row r="49" spans="1:9" x14ac:dyDescent="0.3">
      <c r="A49" s="71">
        <v>47</v>
      </c>
      <c r="B49" t="s">
        <v>538</v>
      </c>
      <c r="C49" t="s">
        <v>169</v>
      </c>
      <c r="D49" t="s">
        <v>170</v>
      </c>
      <c r="E49" t="s">
        <v>37</v>
      </c>
      <c r="F49" t="s">
        <v>171</v>
      </c>
      <c r="G49">
        <v>4.6462199772103181E-5</v>
      </c>
      <c r="H49">
        <v>2.6122459804917502E-4</v>
      </c>
      <c r="I49">
        <v>2.1638787344159199E-4</v>
      </c>
    </row>
    <row r="50" spans="1:9" x14ac:dyDescent="0.3">
      <c r="A50" s="71">
        <v>48</v>
      </c>
      <c r="B50" t="s">
        <v>539</v>
      </c>
      <c r="C50" t="s">
        <v>169</v>
      </c>
      <c r="D50" t="s">
        <v>170</v>
      </c>
      <c r="E50" t="s">
        <v>37</v>
      </c>
      <c r="F50" t="s">
        <v>171</v>
      </c>
      <c r="G50">
        <v>2.2867461404329689E-10</v>
      </c>
      <c r="H50">
        <v>2.3684586508171809E-8</v>
      </c>
      <c r="I50">
        <v>7.4355357347873367E-9</v>
      </c>
    </row>
    <row r="51" spans="1:9" x14ac:dyDescent="0.3">
      <c r="A51" s="71">
        <v>49</v>
      </c>
      <c r="B51" t="s">
        <v>540</v>
      </c>
      <c r="C51" t="s">
        <v>169</v>
      </c>
      <c r="D51" t="s">
        <v>170</v>
      </c>
      <c r="E51" t="s">
        <v>37</v>
      </c>
      <c r="F51" t="s">
        <v>171</v>
      </c>
      <c r="G51">
        <v>5.7587952831382516E-10</v>
      </c>
      <c r="H51">
        <v>5.9826083680058526E-8</v>
      </c>
      <c r="I51">
        <v>1.8746720283337599E-8</v>
      </c>
    </row>
    <row r="52" spans="1:9" x14ac:dyDescent="0.3">
      <c r="A52" s="71">
        <v>50</v>
      </c>
      <c r="B52" t="s">
        <v>541</v>
      </c>
      <c r="C52" t="s">
        <v>169</v>
      </c>
      <c r="D52" t="s">
        <v>170</v>
      </c>
      <c r="E52" t="s">
        <v>37</v>
      </c>
      <c r="F52" t="s">
        <v>171</v>
      </c>
      <c r="G52">
        <v>8.1101671670557171E-8</v>
      </c>
      <c r="H52">
        <v>2.134598457931669E-6</v>
      </c>
      <c r="I52">
        <v>2.478458028258095E-6</v>
      </c>
    </row>
    <row r="53" spans="1:9" x14ac:dyDescent="0.3">
      <c r="A53" s="71">
        <v>51</v>
      </c>
      <c r="B53" t="s">
        <v>308</v>
      </c>
      <c r="C53" t="s">
        <v>169</v>
      </c>
      <c r="D53" t="s">
        <v>170</v>
      </c>
      <c r="E53" t="s">
        <v>37</v>
      </c>
      <c r="F53" t="s">
        <v>171</v>
      </c>
      <c r="G53">
        <v>5.6792076861948808E-7</v>
      </c>
      <c r="H53">
        <v>3.0500660071156702E-5</v>
      </c>
      <c r="I53">
        <v>2.5301446977346449E-5</v>
      </c>
    </row>
    <row r="54" spans="1:9" x14ac:dyDescent="0.3">
      <c r="A54" s="71">
        <v>52</v>
      </c>
      <c r="B54" t="s">
        <v>542</v>
      </c>
      <c r="C54" t="s">
        <v>184</v>
      </c>
      <c r="D54" t="s">
        <v>170</v>
      </c>
      <c r="E54" t="s">
        <v>37</v>
      </c>
      <c r="F54" t="s">
        <v>171</v>
      </c>
      <c r="G54">
        <v>1.4941429496451479E-11</v>
      </c>
      <c r="H54">
        <v>3.411364253223058E-11</v>
      </c>
      <c r="I54">
        <v>4.2284281448213777E-11</v>
      </c>
    </row>
    <row r="55" spans="1:9" x14ac:dyDescent="0.3">
      <c r="A55" s="71">
        <v>53</v>
      </c>
      <c r="B55" t="s">
        <v>543</v>
      </c>
      <c r="C55" t="s">
        <v>184</v>
      </c>
      <c r="D55" t="s">
        <v>170</v>
      </c>
      <c r="E55" t="s">
        <v>37</v>
      </c>
      <c r="F55" t="s">
        <v>171</v>
      </c>
      <c r="G55">
        <v>1.5558012963722959E-8</v>
      </c>
      <c r="H55">
        <v>7.8366665346409945E-8</v>
      </c>
      <c r="I55">
        <v>6.2257856688091815E-8</v>
      </c>
    </row>
    <row r="56" spans="1:9" x14ac:dyDescent="0.3">
      <c r="A56" s="71">
        <v>54</v>
      </c>
      <c r="B56" t="s">
        <v>544</v>
      </c>
      <c r="C56" t="s">
        <v>184</v>
      </c>
      <c r="D56" t="s">
        <v>170</v>
      </c>
      <c r="E56" t="s">
        <v>37</v>
      </c>
      <c r="F56" t="s">
        <v>171</v>
      </c>
      <c r="G56">
        <v>3.3613434791614881E-13</v>
      </c>
      <c r="H56">
        <v>7.821053274196476E-13</v>
      </c>
      <c r="I56">
        <v>9.5414735626574109E-13</v>
      </c>
    </row>
    <row r="57" spans="1:9" x14ac:dyDescent="0.3">
      <c r="A57" s="71">
        <v>55</v>
      </c>
      <c r="B57" t="s">
        <v>545</v>
      </c>
      <c r="C57" t="s">
        <v>175</v>
      </c>
      <c r="D57" t="s">
        <v>176</v>
      </c>
      <c r="E57" t="s">
        <v>37</v>
      </c>
      <c r="F57" t="s">
        <v>171</v>
      </c>
      <c r="G57">
        <v>5.419137525609902E-7</v>
      </c>
      <c r="H57">
        <v>1.8972991549834511E-7</v>
      </c>
      <c r="I57">
        <v>1.4052116813985911E-7</v>
      </c>
    </row>
    <row r="58" spans="1:9" x14ac:dyDescent="0.3">
      <c r="A58" s="71">
        <v>56</v>
      </c>
      <c r="B58" t="s">
        <v>546</v>
      </c>
      <c r="C58" t="s">
        <v>169</v>
      </c>
      <c r="D58" t="s">
        <v>170</v>
      </c>
      <c r="E58" t="s">
        <v>37</v>
      </c>
      <c r="F58" t="s">
        <v>171</v>
      </c>
      <c r="G58">
        <v>1.8656560015855421E-16</v>
      </c>
      <c r="H58">
        <v>1.34132596492999E-15</v>
      </c>
      <c r="I58">
        <v>1.530110559123388E-15</v>
      </c>
    </row>
    <row r="59" spans="1:9" x14ac:dyDescent="0.3">
      <c r="A59" s="71">
        <v>57</v>
      </c>
      <c r="B59" t="s">
        <v>309</v>
      </c>
      <c r="C59" t="s">
        <v>169</v>
      </c>
      <c r="D59" t="s">
        <v>170</v>
      </c>
      <c r="E59" t="s">
        <v>37</v>
      </c>
      <c r="F59" t="s">
        <v>171</v>
      </c>
      <c r="G59">
        <v>2.279300027075771E-4</v>
      </c>
      <c r="H59">
        <v>1.1929526426764351E-2</v>
      </c>
      <c r="I59">
        <v>1.022670779536781E-2</v>
      </c>
    </row>
    <row r="60" spans="1:9" x14ac:dyDescent="0.3">
      <c r="A60" s="71">
        <v>58</v>
      </c>
      <c r="B60" t="s">
        <v>310</v>
      </c>
      <c r="C60" t="s">
        <v>169</v>
      </c>
      <c r="D60" t="s">
        <v>170</v>
      </c>
      <c r="E60" t="s">
        <v>37</v>
      </c>
      <c r="F60" t="s">
        <v>171</v>
      </c>
      <c r="G60">
        <v>2.2352693234806679E-5</v>
      </c>
      <c r="H60">
        <v>6.786205665100664E-4</v>
      </c>
      <c r="I60">
        <v>9.2583102327547454E-4</v>
      </c>
    </row>
    <row r="61" spans="1:9" x14ac:dyDescent="0.3">
      <c r="A61" s="71">
        <v>59</v>
      </c>
      <c r="B61" t="s">
        <v>547</v>
      </c>
      <c r="C61" t="s">
        <v>184</v>
      </c>
      <c r="D61" t="s">
        <v>170</v>
      </c>
      <c r="E61" t="s">
        <v>37</v>
      </c>
      <c r="F61" t="s">
        <v>171</v>
      </c>
      <c r="G61">
        <v>6.6454256755983483E-9</v>
      </c>
      <c r="H61">
        <v>2.5568005424578202E-7</v>
      </c>
      <c r="I61">
        <v>7.8339708387839219E-8</v>
      </c>
    </row>
    <row r="62" spans="1:9" x14ac:dyDescent="0.3">
      <c r="A62" s="71">
        <v>60</v>
      </c>
      <c r="B62" t="s">
        <v>548</v>
      </c>
      <c r="C62" t="s">
        <v>184</v>
      </c>
      <c r="D62" t="s">
        <v>170</v>
      </c>
      <c r="E62" t="s">
        <v>37</v>
      </c>
      <c r="F62" t="s">
        <v>171</v>
      </c>
      <c r="G62">
        <v>1.0093499131620231E-12</v>
      </c>
      <c r="H62">
        <v>2.3020246269466272E-12</v>
      </c>
      <c r="I62">
        <v>2.8559742113550669E-12</v>
      </c>
    </row>
    <row r="63" spans="1:9" x14ac:dyDescent="0.3">
      <c r="A63" s="71">
        <v>61</v>
      </c>
      <c r="B63" t="s">
        <v>549</v>
      </c>
      <c r="C63" t="s">
        <v>184</v>
      </c>
      <c r="D63" t="s">
        <v>170</v>
      </c>
      <c r="E63" t="s">
        <v>37</v>
      </c>
      <c r="F63" t="s">
        <v>171</v>
      </c>
      <c r="G63">
        <v>1.6881316823835409E-12</v>
      </c>
      <c r="H63">
        <v>3.979164552630644E-12</v>
      </c>
      <c r="I63">
        <v>4.8020806233886986E-12</v>
      </c>
    </row>
    <row r="64" spans="1:9" x14ac:dyDescent="0.3">
      <c r="A64" s="71">
        <v>62</v>
      </c>
      <c r="B64" t="s">
        <v>38</v>
      </c>
      <c r="C64" t="s">
        <v>169</v>
      </c>
      <c r="D64" t="s">
        <v>170</v>
      </c>
      <c r="E64" t="s">
        <v>37</v>
      </c>
      <c r="F64" t="s">
        <v>171</v>
      </c>
      <c r="G64">
        <v>5.5402452602849829E-10</v>
      </c>
      <c r="H64">
        <v>2.9382132023801689E-9</v>
      </c>
      <c r="I64">
        <v>2.609933334204356E-9</v>
      </c>
    </row>
    <row r="65" spans="1:9" x14ac:dyDescent="0.3">
      <c r="A65" s="71">
        <v>63</v>
      </c>
      <c r="B65" t="s">
        <v>550</v>
      </c>
      <c r="C65" t="s">
        <v>169</v>
      </c>
      <c r="D65" t="s">
        <v>170</v>
      </c>
      <c r="E65" t="s">
        <v>37</v>
      </c>
      <c r="F65" t="s">
        <v>171</v>
      </c>
      <c r="G65">
        <v>5.2018905187909623E-3</v>
      </c>
      <c r="H65">
        <v>4.6120876877015528E-2</v>
      </c>
      <c r="I65">
        <v>4.452409046120244E-2</v>
      </c>
    </row>
    <row r="66" spans="1:9" x14ac:dyDescent="0.3">
      <c r="A66" s="71">
        <v>64</v>
      </c>
      <c r="B66" t="s">
        <v>551</v>
      </c>
      <c r="C66" t="s">
        <v>169</v>
      </c>
      <c r="D66" t="s">
        <v>170</v>
      </c>
      <c r="E66" t="s">
        <v>37</v>
      </c>
      <c r="F66" t="s">
        <v>171</v>
      </c>
      <c r="G66">
        <v>8.4523412631584837E-9</v>
      </c>
      <c r="H66">
        <v>9.6372027105254289E-8</v>
      </c>
      <c r="I66">
        <v>5.4217865384365197E-8</v>
      </c>
    </row>
    <row r="67" spans="1:9" x14ac:dyDescent="0.3">
      <c r="A67" s="71">
        <v>65</v>
      </c>
      <c r="B67" t="s">
        <v>311</v>
      </c>
      <c r="C67" t="s">
        <v>169</v>
      </c>
      <c r="D67" t="s">
        <v>170</v>
      </c>
      <c r="E67" t="s">
        <v>37</v>
      </c>
      <c r="F67" t="s">
        <v>171</v>
      </c>
      <c r="G67">
        <v>2.1147529485004648E-6</v>
      </c>
      <c r="H67">
        <v>5.0411985112574667E-5</v>
      </c>
      <c r="I67">
        <v>4.6049880252918081E-5</v>
      </c>
    </row>
    <row r="68" spans="1:9" x14ac:dyDescent="0.3">
      <c r="A68" s="71">
        <v>66</v>
      </c>
      <c r="B68" t="s">
        <v>311</v>
      </c>
      <c r="C68" t="s">
        <v>179</v>
      </c>
      <c r="D68" t="s">
        <v>170</v>
      </c>
      <c r="E68" t="s">
        <v>37</v>
      </c>
      <c r="F68" t="s">
        <v>171</v>
      </c>
      <c r="G68">
        <v>3.5985746914810261E-6</v>
      </c>
      <c r="H68">
        <v>1.497085102407888E-5</v>
      </c>
      <c r="I68">
        <v>2.3568433669987011E-5</v>
      </c>
    </row>
    <row r="69" spans="1:9" x14ac:dyDescent="0.3">
      <c r="A69" s="71">
        <v>67</v>
      </c>
      <c r="B69" t="s">
        <v>552</v>
      </c>
      <c r="C69" t="s">
        <v>184</v>
      </c>
      <c r="D69" t="s">
        <v>170</v>
      </c>
      <c r="E69" t="s">
        <v>37</v>
      </c>
      <c r="F69" t="s">
        <v>171</v>
      </c>
      <c r="G69">
        <v>8.012093911761494E-12</v>
      </c>
      <c r="H69">
        <v>1.8250205482089999E-11</v>
      </c>
      <c r="I69">
        <v>2.2665825887578508E-11</v>
      </c>
    </row>
    <row r="70" spans="1:9" x14ac:dyDescent="0.3">
      <c r="A70" s="71">
        <v>68</v>
      </c>
      <c r="B70" t="s">
        <v>553</v>
      </c>
      <c r="C70" t="s">
        <v>184</v>
      </c>
      <c r="D70" t="s">
        <v>170</v>
      </c>
      <c r="E70" t="s">
        <v>37</v>
      </c>
      <c r="F70" t="s">
        <v>171</v>
      </c>
      <c r="G70">
        <v>3.9388509822656541E-10</v>
      </c>
      <c r="H70">
        <v>2.6639802014059268E-9</v>
      </c>
      <c r="I70">
        <v>5.5510775202967874E-9</v>
      </c>
    </row>
    <row r="71" spans="1:9" x14ac:dyDescent="0.3">
      <c r="A71" s="71">
        <v>69</v>
      </c>
      <c r="B71" t="s">
        <v>554</v>
      </c>
      <c r="C71" t="s">
        <v>184</v>
      </c>
      <c r="D71" t="s">
        <v>170</v>
      </c>
      <c r="E71" t="s">
        <v>37</v>
      </c>
      <c r="F71" t="s">
        <v>171</v>
      </c>
      <c r="G71">
        <v>2.993760287521293E-6</v>
      </c>
      <c r="H71">
        <v>1.319091077180242E-5</v>
      </c>
      <c r="I71">
        <v>1.005529283836751E-5</v>
      </c>
    </row>
    <row r="72" spans="1:9" x14ac:dyDescent="0.3">
      <c r="A72" s="71">
        <v>70</v>
      </c>
      <c r="B72" t="s">
        <v>555</v>
      </c>
      <c r="C72" t="s">
        <v>184</v>
      </c>
      <c r="D72" t="s">
        <v>170</v>
      </c>
      <c r="E72" t="s">
        <v>37</v>
      </c>
      <c r="F72" t="s">
        <v>171</v>
      </c>
      <c r="G72">
        <v>6.4491398064768071E-10</v>
      </c>
      <c r="H72">
        <v>4.6764940212164981E-9</v>
      </c>
      <c r="I72">
        <v>5.7783822722589397E-9</v>
      </c>
    </row>
    <row r="73" spans="1:9" x14ac:dyDescent="0.3">
      <c r="A73" s="71">
        <v>71</v>
      </c>
      <c r="B73" t="s">
        <v>556</v>
      </c>
      <c r="C73" t="s">
        <v>184</v>
      </c>
      <c r="D73" t="s">
        <v>170</v>
      </c>
      <c r="E73" t="s">
        <v>37</v>
      </c>
      <c r="F73" t="s">
        <v>171</v>
      </c>
      <c r="G73">
        <v>2.2263068033048491E-5</v>
      </c>
      <c r="H73">
        <v>5.3282880113604008E-6</v>
      </c>
      <c r="I73">
        <v>8.1005832054458696E-6</v>
      </c>
    </row>
    <row r="74" spans="1:9" x14ac:dyDescent="0.3">
      <c r="A74" s="71">
        <v>72</v>
      </c>
      <c r="B74" t="s">
        <v>557</v>
      </c>
      <c r="C74" t="s">
        <v>169</v>
      </c>
      <c r="D74" t="s">
        <v>170</v>
      </c>
      <c r="E74" t="s">
        <v>37</v>
      </c>
      <c r="F74" t="s">
        <v>171</v>
      </c>
      <c r="G74">
        <v>263.65355261265029</v>
      </c>
      <c r="H74">
        <v>8441.8543779978136</v>
      </c>
      <c r="I74">
        <v>6422.2845005993231</v>
      </c>
    </row>
    <row r="75" spans="1:9" x14ac:dyDescent="0.3">
      <c r="A75" s="71">
        <v>73</v>
      </c>
      <c r="B75" t="s">
        <v>29</v>
      </c>
      <c r="C75" t="s">
        <v>169</v>
      </c>
      <c r="D75" t="s">
        <v>170</v>
      </c>
      <c r="E75" t="s">
        <v>37</v>
      </c>
      <c r="F75" t="s">
        <v>171</v>
      </c>
      <c r="G75">
        <v>1.8574987133072431E-8</v>
      </c>
      <c r="H75">
        <v>5.0967569452142748E-8</v>
      </c>
      <c r="I75">
        <v>4.8865970135527117E-8</v>
      </c>
    </row>
    <row r="76" spans="1:9" x14ac:dyDescent="0.3">
      <c r="A76" s="71">
        <v>74</v>
      </c>
      <c r="B76" t="s">
        <v>558</v>
      </c>
      <c r="C76" t="s">
        <v>169</v>
      </c>
      <c r="D76" t="s">
        <v>170</v>
      </c>
      <c r="E76" t="s">
        <v>37</v>
      </c>
      <c r="F76" t="s">
        <v>171</v>
      </c>
      <c r="G76">
        <v>7.9461228300268E-2</v>
      </c>
      <c r="H76">
        <v>4.2172415520713944</v>
      </c>
      <c r="I76">
        <v>2.7724265898224192</v>
      </c>
    </row>
    <row r="77" spans="1:9" x14ac:dyDescent="0.3">
      <c r="A77" s="71">
        <v>75</v>
      </c>
      <c r="B77" t="s">
        <v>559</v>
      </c>
      <c r="C77" t="s">
        <v>169</v>
      </c>
      <c r="D77" t="s">
        <v>170</v>
      </c>
      <c r="E77" t="s">
        <v>37</v>
      </c>
      <c r="F77" t="s">
        <v>171</v>
      </c>
      <c r="G77">
        <v>3.2537188626939072E-2</v>
      </c>
      <c r="H77">
        <v>0.18106763440946089</v>
      </c>
      <c r="I77">
        <v>0.29445713415943348</v>
      </c>
    </row>
    <row r="78" spans="1:9" x14ac:dyDescent="0.3">
      <c r="A78" s="71">
        <v>76</v>
      </c>
      <c r="B78" t="s">
        <v>560</v>
      </c>
      <c r="C78" t="s">
        <v>169</v>
      </c>
      <c r="D78" t="s">
        <v>170</v>
      </c>
      <c r="E78" t="s">
        <v>37</v>
      </c>
      <c r="F78" t="s">
        <v>171</v>
      </c>
      <c r="G78">
        <v>7.8540513224749838E-9</v>
      </c>
      <c r="H78">
        <v>6.814256054843796E-8</v>
      </c>
      <c r="I78">
        <v>4.9595609976208602E-8</v>
      </c>
    </row>
    <row r="79" spans="1:9" x14ac:dyDescent="0.3">
      <c r="A79" s="71">
        <v>77</v>
      </c>
      <c r="B79" t="s">
        <v>561</v>
      </c>
      <c r="C79" t="s">
        <v>184</v>
      </c>
      <c r="D79" t="s">
        <v>170</v>
      </c>
      <c r="E79" t="s">
        <v>37</v>
      </c>
      <c r="F79" t="s">
        <v>171</v>
      </c>
      <c r="G79">
        <v>9.0079090931520353E-11</v>
      </c>
      <c r="H79">
        <v>2.0544340765916291E-10</v>
      </c>
      <c r="I79">
        <v>2.5488045059904342E-10</v>
      </c>
    </row>
    <row r="80" spans="1:9" x14ac:dyDescent="0.3">
      <c r="A80" s="71">
        <v>78</v>
      </c>
      <c r="B80" t="s">
        <v>377</v>
      </c>
      <c r="C80" t="s">
        <v>184</v>
      </c>
      <c r="D80" t="s">
        <v>170</v>
      </c>
      <c r="E80" t="s">
        <v>37</v>
      </c>
      <c r="F80" t="s">
        <v>171</v>
      </c>
      <c r="G80">
        <v>6.90994724293007E-5</v>
      </c>
      <c r="H80">
        <v>6.6410020828986652E-4</v>
      </c>
      <c r="I80">
        <v>1.474817947184571E-3</v>
      </c>
    </row>
    <row r="81" spans="1:9" x14ac:dyDescent="0.3">
      <c r="A81" s="71">
        <v>79</v>
      </c>
      <c r="B81" t="s">
        <v>562</v>
      </c>
      <c r="C81" t="s">
        <v>184</v>
      </c>
      <c r="D81" t="s">
        <v>170</v>
      </c>
      <c r="E81" t="s">
        <v>37</v>
      </c>
      <c r="F81" t="s">
        <v>171</v>
      </c>
      <c r="G81">
        <v>1.6783149288608289E-7</v>
      </c>
      <c r="H81">
        <v>7.7926289449115213E-7</v>
      </c>
      <c r="I81">
        <v>5.9645084613817005E-7</v>
      </c>
    </row>
    <row r="82" spans="1:9" x14ac:dyDescent="0.3">
      <c r="A82" s="71">
        <v>80</v>
      </c>
      <c r="B82" t="s">
        <v>120</v>
      </c>
      <c r="C82" t="s">
        <v>169</v>
      </c>
      <c r="D82" t="s">
        <v>170</v>
      </c>
      <c r="E82" t="s">
        <v>37</v>
      </c>
      <c r="F82" t="s">
        <v>171</v>
      </c>
      <c r="G82">
        <v>4.3622535891751251E-4</v>
      </c>
      <c r="H82">
        <v>2.2458907808607341E-2</v>
      </c>
      <c r="I82">
        <v>0.46107904074066391</v>
      </c>
    </row>
    <row r="83" spans="1:9" x14ac:dyDescent="0.3">
      <c r="A83" s="71">
        <v>81</v>
      </c>
      <c r="B83" t="s">
        <v>563</v>
      </c>
      <c r="C83" t="s">
        <v>169</v>
      </c>
      <c r="D83" t="s">
        <v>170</v>
      </c>
      <c r="E83" t="s">
        <v>37</v>
      </c>
      <c r="F83" t="s">
        <v>171</v>
      </c>
      <c r="G83">
        <v>1.611073493235888E-7</v>
      </c>
      <c r="H83">
        <v>7.2442821918172582E-7</v>
      </c>
      <c r="I83">
        <v>6.863732622246144E-7</v>
      </c>
    </row>
    <row r="84" spans="1:9" x14ac:dyDescent="0.3">
      <c r="A84" s="71">
        <v>82</v>
      </c>
      <c r="B84" t="s">
        <v>564</v>
      </c>
      <c r="C84" t="s">
        <v>169</v>
      </c>
      <c r="D84" t="s">
        <v>170</v>
      </c>
      <c r="E84" t="s">
        <v>37</v>
      </c>
      <c r="F84" t="s">
        <v>171</v>
      </c>
      <c r="G84">
        <v>1.1521627929347189E-6</v>
      </c>
      <c r="H84">
        <v>2.9064699307614371E-5</v>
      </c>
      <c r="I84">
        <v>1.8194354355136779E-4</v>
      </c>
    </row>
    <row r="85" spans="1:9" x14ac:dyDescent="0.3">
      <c r="A85" s="71">
        <v>83</v>
      </c>
      <c r="B85" t="s">
        <v>565</v>
      </c>
      <c r="C85" t="s">
        <v>169</v>
      </c>
      <c r="D85" t="s">
        <v>170</v>
      </c>
      <c r="E85" t="s">
        <v>37</v>
      </c>
      <c r="F85" t="s">
        <v>171</v>
      </c>
      <c r="G85">
        <v>9.4189589397011783E-8</v>
      </c>
      <c r="H85">
        <v>4.2862661224745542E-7</v>
      </c>
      <c r="I85">
        <v>3.5901220234718571E-7</v>
      </c>
    </row>
    <row r="86" spans="1:9" x14ac:dyDescent="0.3">
      <c r="A86" s="71">
        <v>84</v>
      </c>
      <c r="B86" t="s">
        <v>566</v>
      </c>
      <c r="C86" t="s">
        <v>169</v>
      </c>
      <c r="D86" t="s">
        <v>170</v>
      </c>
      <c r="E86" t="s">
        <v>37</v>
      </c>
      <c r="F86" t="s">
        <v>171</v>
      </c>
      <c r="G86">
        <v>1.190883105087834E-9</v>
      </c>
      <c r="H86">
        <v>6.3369564928244871E-9</v>
      </c>
      <c r="I86">
        <v>5.7959582689485243E-9</v>
      </c>
    </row>
    <row r="87" spans="1:9" x14ac:dyDescent="0.3">
      <c r="A87" s="71">
        <v>85</v>
      </c>
      <c r="B87" t="s">
        <v>567</v>
      </c>
      <c r="C87" t="s">
        <v>184</v>
      </c>
      <c r="D87" t="s">
        <v>170</v>
      </c>
      <c r="E87" t="s">
        <v>37</v>
      </c>
      <c r="F87" t="s">
        <v>171</v>
      </c>
      <c r="G87">
        <v>6.3864023423554171E-7</v>
      </c>
      <c r="H87">
        <v>4.5734354276349452E-6</v>
      </c>
      <c r="I87">
        <v>9.7017678396861008E-6</v>
      </c>
    </row>
    <row r="88" spans="1:9" x14ac:dyDescent="0.3">
      <c r="A88" s="71">
        <v>86</v>
      </c>
      <c r="B88" t="s">
        <v>568</v>
      </c>
      <c r="C88" t="s">
        <v>184</v>
      </c>
      <c r="D88" t="s">
        <v>170</v>
      </c>
      <c r="E88" t="s">
        <v>37</v>
      </c>
      <c r="F88" t="s">
        <v>171</v>
      </c>
      <c r="G88">
        <v>1.391461116310846E-12</v>
      </c>
      <c r="H88">
        <v>3.173505753655933E-12</v>
      </c>
      <c r="I88">
        <v>3.9371649141603778E-12</v>
      </c>
    </row>
    <row r="89" spans="1:9" x14ac:dyDescent="0.3">
      <c r="A89" s="71">
        <v>87</v>
      </c>
      <c r="B89" t="s">
        <v>569</v>
      </c>
      <c r="C89" t="s">
        <v>184</v>
      </c>
      <c r="D89" t="s">
        <v>170</v>
      </c>
      <c r="E89" t="s">
        <v>37</v>
      </c>
      <c r="F89" t="s">
        <v>171</v>
      </c>
      <c r="G89">
        <v>1.918291486055934E-10</v>
      </c>
      <c r="H89">
        <v>4.3750479237897359E-10</v>
      </c>
      <c r="I89">
        <v>5.4278411703029929E-10</v>
      </c>
    </row>
    <row r="90" spans="1:9" x14ac:dyDescent="0.3">
      <c r="A90" s="71">
        <v>88</v>
      </c>
      <c r="B90" t="s">
        <v>314</v>
      </c>
      <c r="C90" t="s">
        <v>169</v>
      </c>
      <c r="D90" t="s">
        <v>170</v>
      </c>
      <c r="E90" t="s">
        <v>37</v>
      </c>
      <c r="F90" t="s">
        <v>171</v>
      </c>
      <c r="G90">
        <v>1.279303306519565E-5</v>
      </c>
      <c r="H90">
        <v>5.8616424267571288E-4</v>
      </c>
      <c r="I90">
        <v>5.1780891881073542E-4</v>
      </c>
    </row>
    <row r="91" spans="1:9" x14ac:dyDescent="0.3">
      <c r="A91" s="71">
        <v>89</v>
      </c>
      <c r="B91" t="s">
        <v>315</v>
      </c>
      <c r="C91" t="s">
        <v>169</v>
      </c>
      <c r="D91" t="s">
        <v>170</v>
      </c>
      <c r="E91" t="s">
        <v>37</v>
      </c>
      <c r="F91" t="s">
        <v>171</v>
      </c>
      <c r="G91">
        <v>1.303421023606746E-6</v>
      </c>
      <c r="H91">
        <v>6.8508734268523549E-5</v>
      </c>
      <c r="I91">
        <v>5.7747427722260877E-5</v>
      </c>
    </row>
    <row r="92" spans="1:9" x14ac:dyDescent="0.3">
      <c r="A92" s="71">
        <v>90</v>
      </c>
      <c r="B92" t="s">
        <v>314</v>
      </c>
      <c r="C92" t="s">
        <v>179</v>
      </c>
      <c r="D92" t="s">
        <v>170</v>
      </c>
      <c r="E92" t="s">
        <v>37</v>
      </c>
      <c r="F92" t="s">
        <v>171</v>
      </c>
      <c r="G92">
        <v>6.7002091382918722E-7</v>
      </c>
      <c r="H92">
        <v>3.4399212023753829E-6</v>
      </c>
      <c r="I92">
        <v>3.4451367997398139E-6</v>
      </c>
    </row>
    <row r="93" spans="1:9" x14ac:dyDescent="0.3">
      <c r="A93" s="71">
        <v>91</v>
      </c>
      <c r="B93" t="s">
        <v>570</v>
      </c>
      <c r="C93" t="s">
        <v>175</v>
      </c>
      <c r="D93" t="s">
        <v>176</v>
      </c>
      <c r="E93" t="s">
        <v>37</v>
      </c>
      <c r="F93" t="s">
        <v>171</v>
      </c>
      <c r="G93">
        <v>1.934280121213034E-3</v>
      </c>
      <c r="H93">
        <v>4.0338486475901332E-2</v>
      </c>
      <c r="I93">
        <v>2.747835625777682E-2</v>
      </c>
    </row>
    <row r="94" spans="1:9" x14ac:dyDescent="0.3">
      <c r="A94" s="71">
        <v>92</v>
      </c>
      <c r="B94" t="s">
        <v>571</v>
      </c>
      <c r="C94" t="s">
        <v>184</v>
      </c>
      <c r="D94" t="s">
        <v>170</v>
      </c>
      <c r="E94" t="s">
        <v>37</v>
      </c>
      <c r="F94" t="s">
        <v>171</v>
      </c>
      <c r="G94">
        <v>7.1990773257934443E-5</v>
      </c>
      <c r="H94">
        <v>3.321883486855182E-4</v>
      </c>
      <c r="I94">
        <v>2.4964834291097581E-4</v>
      </c>
    </row>
    <row r="95" spans="1:9" x14ac:dyDescent="0.3">
      <c r="A95" s="71">
        <v>93</v>
      </c>
      <c r="B95" t="s">
        <v>572</v>
      </c>
      <c r="C95" t="s">
        <v>184</v>
      </c>
      <c r="D95" t="s">
        <v>170</v>
      </c>
      <c r="E95" t="s">
        <v>37</v>
      </c>
      <c r="F95" t="s">
        <v>171</v>
      </c>
      <c r="G95">
        <v>2.1239681867987079E-11</v>
      </c>
      <c r="H95">
        <v>4.8490900515678703E-11</v>
      </c>
      <c r="I95">
        <v>6.0107856571188004E-11</v>
      </c>
    </row>
    <row r="96" spans="1:9" x14ac:dyDescent="0.3">
      <c r="A96" s="71">
        <v>94</v>
      </c>
      <c r="B96" t="s">
        <v>573</v>
      </c>
      <c r="C96" t="s">
        <v>184</v>
      </c>
      <c r="D96" t="s">
        <v>170</v>
      </c>
      <c r="E96" t="s">
        <v>37</v>
      </c>
      <c r="F96" t="s">
        <v>171</v>
      </c>
      <c r="G96">
        <v>4.9875691974351618E-10</v>
      </c>
      <c r="H96">
        <v>1.231286952874597E-9</v>
      </c>
      <c r="I96">
        <v>1.5778596734083569E-9</v>
      </c>
    </row>
    <row r="97" spans="1:9" x14ac:dyDescent="0.3">
      <c r="A97" s="71">
        <v>95</v>
      </c>
      <c r="B97" t="s">
        <v>574</v>
      </c>
      <c r="C97" t="s">
        <v>184</v>
      </c>
      <c r="D97" t="s">
        <v>170</v>
      </c>
      <c r="E97" t="s">
        <v>37</v>
      </c>
      <c r="F97" t="s">
        <v>171</v>
      </c>
      <c r="G97">
        <v>1.409769232275373E-11</v>
      </c>
      <c r="H97">
        <v>3.4372898040271597E-11</v>
      </c>
      <c r="I97">
        <v>4.3778686411292819E-11</v>
      </c>
    </row>
    <row r="98" spans="1:9" x14ac:dyDescent="0.3">
      <c r="A98" s="71">
        <v>96</v>
      </c>
      <c r="B98" t="s">
        <v>575</v>
      </c>
      <c r="C98" t="s">
        <v>184</v>
      </c>
      <c r="D98" t="s">
        <v>170</v>
      </c>
      <c r="E98" t="s">
        <v>37</v>
      </c>
      <c r="F98" t="s">
        <v>171</v>
      </c>
      <c r="G98">
        <v>4.973998131333857E-12</v>
      </c>
      <c r="H98">
        <v>1.134419891717437E-11</v>
      </c>
      <c r="I98">
        <v>1.4074019529806469E-11</v>
      </c>
    </row>
    <row r="99" spans="1:9" x14ac:dyDescent="0.3">
      <c r="A99" s="71">
        <v>97</v>
      </c>
      <c r="B99" t="s">
        <v>576</v>
      </c>
      <c r="C99" t="s">
        <v>175</v>
      </c>
      <c r="D99" t="s">
        <v>176</v>
      </c>
      <c r="E99" t="s">
        <v>37</v>
      </c>
      <c r="F99" t="s">
        <v>171</v>
      </c>
      <c r="G99">
        <v>16.441597663599701</v>
      </c>
      <c r="H99">
        <v>296.22809899149598</v>
      </c>
      <c r="I99">
        <v>175.92161770914021</v>
      </c>
    </row>
    <row r="100" spans="1:9" x14ac:dyDescent="0.3">
      <c r="A100" s="71">
        <v>98</v>
      </c>
      <c r="B100" t="s">
        <v>577</v>
      </c>
      <c r="C100" t="s">
        <v>175</v>
      </c>
      <c r="D100" t="s">
        <v>176</v>
      </c>
      <c r="E100" t="s">
        <v>37</v>
      </c>
      <c r="F100" t="s">
        <v>171</v>
      </c>
      <c r="G100">
        <v>204.03796623986739</v>
      </c>
      <c r="H100">
        <v>2165.2317354640381</v>
      </c>
      <c r="I100">
        <v>4866.3031851606747</v>
      </c>
    </row>
    <row r="101" spans="1:9" x14ac:dyDescent="0.3">
      <c r="A101" s="71">
        <v>99</v>
      </c>
      <c r="B101" t="s">
        <v>317</v>
      </c>
      <c r="C101" t="s">
        <v>169</v>
      </c>
      <c r="D101" t="s">
        <v>170</v>
      </c>
      <c r="E101" t="s">
        <v>37</v>
      </c>
      <c r="F101" t="s">
        <v>171</v>
      </c>
      <c r="G101">
        <v>7.1857660558624643E-6</v>
      </c>
      <c r="H101">
        <v>1.45503309919282E-4</v>
      </c>
      <c r="I101">
        <v>1.5961341646474679E-4</v>
      </c>
    </row>
    <row r="102" spans="1:9" x14ac:dyDescent="0.3">
      <c r="A102" s="71">
        <v>100</v>
      </c>
      <c r="B102" t="s">
        <v>318</v>
      </c>
      <c r="C102" t="s">
        <v>169</v>
      </c>
      <c r="D102" t="s">
        <v>170</v>
      </c>
      <c r="E102" t="s">
        <v>37</v>
      </c>
      <c r="F102" t="s">
        <v>171</v>
      </c>
      <c r="G102">
        <v>1.710211964367301E-4</v>
      </c>
      <c r="H102">
        <v>2.1317234073109918E-2</v>
      </c>
      <c r="I102">
        <v>1.75048857967929E-2</v>
      </c>
    </row>
    <row r="103" spans="1:9" x14ac:dyDescent="0.3">
      <c r="A103" s="71">
        <v>101</v>
      </c>
      <c r="B103" t="s">
        <v>318</v>
      </c>
      <c r="C103" t="s">
        <v>179</v>
      </c>
      <c r="D103" t="s">
        <v>170</v>
      </c>
      <c r="E103" t="s">
        <v>37</v>
      </c>
      <c r="F103" t="s">
        <v>171</v>
      </c>
      <c r="G103">
        <v>6.2600064583868002E-5</v>
      </c>
      <c r="H103">
        <v>2.4966819486404361E-4</v>
      </c>
      <c r="I103">
        <v>2.4391136470946359E-4</v>
      </c>
    </row>
    <row r="104" spans="1:9" x14ac:dyDescent="0.3">
      <c r="A104" s="71">
        <v>102</v>
      </c>
      <c r="B104" t="s">
        <v>578</v>
      </c>
      <c r="C104" t="s">
        <v>169</v>
      </c>
      <c r="D104" t="s">
        <v>170</v>
      </c>
      <c r="E104" t="s">
        <v>37</v>
      </c>
      <c r="F104" t="s">
        <v>171</v>
      </c>
      <c r="G104">
        <v>1.012964773684102E-4</v>
      </c>
      <c r="H104">
        <v>3.4329232654553982E-3</v>
      </c>
      <c r="I104">
        <v>1.0891519559272261E-3</v>
      </c>
    </row>
    <row r="105" spans="1:9" x14ac:dyDescent="0.3">
      <c r="A105" s="71">
        <v>103</v>
      </c>
      <c r="B105" t="s">
        <v>579</v>
      </c>
      <c r="C105" t="s">
        <v>169</v>
      </c>
      <c r="D105" t="s">
        <v>170</v>
      </c>
      <c r="E105" t="s">
        <v>37</v>
      </c>
      <c r="F105" t="s">
        <v>171</v>
      </c>
      <c r="G105">
        <v>9.7526800203783065E-10</v>
      </c>
      <c r="H105">
        <v>5.1896210416729411E-9</v>
      </c>
      <c r="I105">
        <v>4.7465767827969926E-9</v>
      </c>
    </row>
    <row r="106" spans="1:9" x14ac:dyDescent="0.3">
      <c r="A106" s="71">
        <v>104</v>
      </c>
      <c r="B106" t="s">
        <v>580</v>
      </c>
      <c r="C106" t="s">
        <v>169</v>
      </c>
      <c r="D106" t="s">
        <v>170</v>
      </c>
      <c r="E106" t="s">
        <v>37</v>
      </c>
      <c r="F106" t="s">
        <v>171</v>
      </c>
      <c r="G106">
        <v>6.6046135114143976E-15</v>
      </c>
      <c r="H106">
        <v>4.7484314276177757E-14</v>
      </c>
      <c r="I106">
        <v>5.4167482451904842E-14</v>
      </c>
    </row>
    <row r="107" spans="1:9" x14ac:dyDescent="0.3">
      <c r="A107" s="71">
        <v>105</v>
      </c>
      <c r="B107" t="s">
        <v>581</v>
      </c>
      <c r="C107" t="s">
        <v>184</v>
      </c>
      <c r="D107" t="s">
        <v>170</v>
      </c>
      <c r="E107" t="s">
        <v>37</v>
      </c>
      <c r="F107" t="s">
        <v>171</v>
      </c>
      <c r="G107">
        <v>0</v>
      </c>
      <c r="H107">
        <v>0</v>
      </c>
      <c r="I107">
        <v>0</v>
      </c>
    </row>
    <row r="108" spans="1:9" x14ac:dyDescent="0.3">
      <c r="A108" s="71">
        <v>106</v>
      </c>
      <c r="B108" t="s">
        <v>582</v>
      </c>
      <c r="C108" t="s">
        <v>184</v>
      </c>
      <c r="D108" t="s">
        <v>170</v>
      </c>
      <c r="E108" t="s">
        <v>37</v>
      </c>
      <c r="F108" t="s">
        <v>171</v>
      </c>
      <c r="G108">
        <v>1.0581434766730899E-9</v>
      </c>
      <c r="H108">
        <v>7.5742892496350389E-9</v>
      </c>
      <c r="I108">
        <v>1.607457362229086E-8</v>
      </c>
    </row>
    <row r="109" spans="1:9" x14ac:dyDescent="0.3">
      <c r="A109" s="71">
        <v>107</v>
      </c>
      <c r="B109" t="s">
        <v>583</v>
      </c>
      <c r="C109" t="s">
        <v>184</v>
      </c>
      <c r="D109" t="s">
        <v>170</v>
      </c>
      <c r="E109" t="s">
        <v>37</v>
      </c>
      <c r="F109" t="s">
        <v>171</v>
      </c>
      <c r="G109">
        <v>4.129385227821077E-6</v>
      </c>
      <c r="H109">
        <v>3.596944112547111E-6</v>
      </c>
      <c r="I109">
        <v>5.1983455007600106E-6</v>
      </c>
    </row>
    <row r="110" spans="1:9" x14ac:dyDescent="0.3">
      <c r="A110" s="71">
        <v>108</v>
      </c>
      <c r="B110" t="s">
        <v>584</v>
      </c>
      <c r="C110" t="s">
        <v>184</v>
      </c>
      <c r="D110" t="s">
        <v>170</v>
      </c>
      <c r="E110" t="s">
        <v>37</v>
      </c>
      <c r="F110" t="s">
        <v>171</v>
      </c>
      <c r="G110">
        <v>4.6528097876995063E-8</v>
      </c>
      <c r="H110">
        <v>2.1634975933902359E-7</v>
      </c>
      <c r="I110">
        <v>1.6154024746826639E-7</v>
      </c>
    </row>
    <row r="111" spans="1:9" x14ac:dyDescent="0.3">
      <c r="A111" s="71">
        <v>109</v>
      </c>
      <c r="B111" t="s">
        <v>585</v>
      </c>
      <c r="C111" t="s">
        <v>184</v>
      </c>
      <c r="D111" t="s">
        <v>170</v>
      </c>
      <c r="E111" t="s">
        <v>37</v>
      </c>
      <c r="F111" t="s">
        <v>171</v>
      </c>
      <c r="G111">
        <v>5.1309992227980029E-9</v>
      </c>
      <c r="H111">
        <v>2.5510112401501119E-8</v>
      </c>
      <c r="I111">
        <v>3.3818436212481959E-8</v>
      </c>
    </row>
    <row r="112" spans="1:9" x14ac:dyDescent="0.3">
      <c r="A112" s="71">
        <v>110</v>
      </c>
      <c r="B112" t="s">
        <v>464</v>
      </c>
      <c r="C112" t="s">
        <v>184</v>
      </c>
      <c r="D112" t="s">
        <v>170</v>
      </c>
      <c r="E112" t="s">
        <v>37</v>
      </c>
      <c r="F112" t="s">
        <v>171</v>
      </c>
      <c r="G112">
        <v>5.3126205496950639E-12</v>
      </c>
      <c r="H112">
        <v>3.357287490255579E-11</v>
      </c>
      <c r="I112">
        <v>2.5009584025326611E-11</v>
      </c>
    </row>
    <row r="113" spans="1:9" x14ac:dyDescent="0.3">
      <c r="A113" s="71">
        <v>111</v>
      </c>
      <c r="B113" t="s">
        <v>586</v>
      </c>
      <c r="C113" t="s">
        <v>184</v>
      </c>
      <c r="D113" t="s">
        <v>170</v>
      </c>
      <c r="E113" t="s">
        <v>37</v>
      </c>
      <c r="F113" t="s">
        <v>171</v>
      </c>
      <c r="G113">
        <v>4.9111502266762542E-11</v>
      </c>
      <c r="H113">
        <v>5.4248325256616723E-9</v>
      </c>
      <c r="I113">
        <v>1.5331113857782859E-9</v>
      </c>
    </row>
    <row r="114" spans="1:9" x14ac:dyDescent="0.3">
      <c r="A114" s="71">
        <v>112</v>
      </c>
      <c r="B114" t="s">
        <v>587</v>
      </c>
      <c r="C114" t="s">
        <v>175</v>
      </c>
      <c r="D114" t="s">
        <v>176</v>
      </c>
      <c r="E114" t="s">
        <v>37</v>
      </c>
      <c r="F114" t="s">
        <v>171</v>
      </c>
      <c r="G114">
        <v>9.0601560948578796E-9</v>
      </c>
      <c r="H114">
        <v>7.2598678633016015E-8</v>
      </c>
      <c r="I114">
        <v>9.9853996054279315E-8</v>
      </c>
    </row>
    <row r="115" spans="1:9" x14ac:dyDescent="0.3">
      <c r="A115" s="71">
        <v>113</v>
      </c>
      <c r="B115" t="s">
        <v>588</v>
      </c>
      <c r="C115" t="s">
        <v>184</v>
      </c>
      <c r="D115" t="s">
        <v>170</v>
      </c>
      <c r="E115" t="s">
        <v>37</v>
      </c>
      <c r="F115" t="s">
        <v>171</v>
      </c>
      <c r="G115">
        <v>8.691851492207641E-9</v>
      </c>
      <c r="H115">
        <v>6.2217079978480962E-8</v>
      </c>
      <c r="I115">
        <v>1.3204051227966721E-7</v>
      </c>
    </row>
    <row r="116" spans="1:9" x14ac:dyDescent="0.3">
      <c r="A116" s="71">
        <v>114</v>
      </c>
      <c r="B116" t="s">
        <v>589</v>
      </c>
      <c r="C116" t="s">
        <v>184</v>
      </c>
      <c r="D116" t="s">
        <v>170</v>
      </c>
      <c r="E116" t="s">
        <v>37</v>
      </c>
      <c r="F116" t="s">
        <v>171</v>
      </c>
      <c r="G116">
        <v>1.702826265394335E-9</v>
      </c>
      <c r="H116">
        <v>3.6115246208495468E-8</v>
      </c>
      <c r="I116">
        <v>1.8678082474465969E-8</v>
      </c>
    </row>
    <row r="117" spans="1:9" x14ac:dyDescent="0.3">
      <c r="A117" s="71">
        <v>115</v>
      </c>
      <c r="B117" t="s">
        <v>590</v>
      </c>
      <c r="C117" t="s">
        <v>184</v>
      </c>
      <c r="D117" t="s">
        <v>170</v>
      </c>
      <c r="E117" t="s">
        <v>37</v>
      </c>
      <c r="F117" t="s">
        <v>171</v>
      </c>
      <c r="G117">
        <v>5.878405689602011E-7</v>
      </c>
      <c r="H117">
        <v>4.2074723118558387E-6</v>
      </c>
      <c r="I117">
        <v>8.9165064404717759E-6</v>
      </c>
    </row>
    <row r="118" spans="1:9" x14ac:dyDescent="0.3">
      <c r="A118" s="71">
        <v>116</v>
      </c>
      <c r="B118" t="s">
        <v>591</v>
      </c>
      <c r="C118" t="s">
        <v>184</v>
      </c>
      <c r="D118" t="s">
        <v>170</v>
      </c>
      <c r="E118" t="s">
        <v>37</v>
      </c>
      <c r="F118" t="s">
        <v>171</v>
      </c>
      <c r="G118">
        <v>3.44514713155239E-11</v>
      </c>
      <c r="H118">
        <v>7.8803387748203862E-11</v>
      </c>
      <c r="I118">
        <v>9.7526347116100308E-11</v>
      </c>
    </row>
    <row r="119" spans="1:9" x14ac:dyDescent="0.3">
      <c r="A119" s="71">
        <v>117</v>
      </c>
      <c r="B119" t="s">
        <v>592</v>
      </c>
      <c r="C119" t="s">
        <v>169</v>
      </c>
      <c r="D119" t="s">
        <v>170</v>
      </c>
      <c r="E119" t="s">
        <v>37</v>
      </c>
      <c r="F119" t="s">
        <v>171</v>
      </c>
      <c r="G119">
        <v>1.5573731572107718E-14</v>
      </c>
      <c r="H119">
        <v>1.119683934789796E-13</v>
      </c>
      <c r="I119">
        <v>1.2772735757894599E-13</v>
      </c>
    </row>
    <row r="120" spans="1:9" x14ac:dyDescent="0.3">
      <c r="A120" s="71">
        <v>118</v>
      </c>
      <c r="B120" t="s">
        <v>593</v>
      </c>
      <c r="C120" t="s">
        <v>169</v>
      </c>
      <c r="D120" t="s">
        <v>170</v>
      </c>
      <c r="E120" t="s">
        <v>37</v>
      </c>
      <c r="F120" t="s">
        <v>171</v>
      </c>
      <c r="G120">
        <v>8.8093850143263893E-9</v>
      </c>
      <c r="H120">
        <v>2.213607468715892E-8</v>
      </c>
      <c r="I120">
        <v>2.851933164881465E-8</v>
      </c>
    </row>
    <row r="121" spans="1:9" x14ac:dyDescent="0.3">
      <c r="A121" s="71">
        <v>119</v>
      </c>
      <c r="B121" t="s">
        <v>594</v>
      </c>
      <c r="C121" t="s">
        <v>169</v>
      </c>
      <c r="D121" t="s">
        <v>170</v>
      </c>
      <c r="E121" t="s">
        <v>37</v>
      </c>
      <c r="F121" t="s">
        <v>171</v>
      </c>
      <c r="G121">
        <v>1.3195658613284159E-14</v>
      </c>
      <c r="H121">
        <v>9.487107755786743E-14</v>
      </c>
      <c r="I121">
        <v>1.082236841174986E-13</v>
      </c>
    </row>
    <row r="122" spans="1:9" x14ac:dyDescent="0.3">
      <c r="A122" s="71">
        <v>120</v>
      </c>
      <c r="B122" t="s">
        <v>595</v>
      </c>
      <c r="C122" t="s">
        <v>184</v>
      </c>
      <c r="D122" t="s">
        <v>170</v>
      </c>
      <c r="E122" t="s">
        <v>37</v>
      </c>
      <c r="F122" t="s">
        <v>171</v>
      </c>
      <c r="G122">
        <v>7.8714335480605644E-8</v>
      </c>
      <c r="H122">
        <v>4.6881809792910998E-7</v>
      </c>
      <c r="I122">
        <v>4.5055869657312162E-7</v>
      </c>
    </row>
    <row r="123" spans="1:9" x14ac:dyDescent="0.3">
      <c r="A123" s="71">
        <v>121</v>
      </c>
      <c r="B123" t="s">
        <v>596</v>
      </c>
      <c r="C123" t="s">
        <v>184</v>
      </c>
      <c r="D123" t="s">
        <v>170</v>
      </c>
      <c r="E123" t="s">
        <v>37</v>
      </c>
      <c r="F123" t="s">
        <v>171</v>
      </c>
      <c r="G123">
        <v>4.1568937615537872E-7</v>
      </c>
      <c r="H123">
        <v>2.9706097258596969E-6</v>
      </c>
      <c r="I123">
        <v>4.5895597667092927E-6</v>
      </c>
    </row>
    <row r="124" spans="1:9" x14ac:dyDescent="0.3">
      <c r="A124" s="71">
        <v>122</v>
      </c>
      <c r="B124" t="s">
        <v>597</v>
      </c>
      <c r="C124" t="s">
        <v>184</v>
      </c>
      <c r="D124" t="s">
        <v>170</v>
      </c>
      <c r="E124" t="s">
        <v>37</v>
      </c>
      <c r="F124" t="s">
        <v>171</v>
      </c>
      <c r="G124">
        <v>1.1642388567254391E-9</v>
      </c>
      <c r="H124">
        <v>7.8402477797569455E-9</v>
      </c>
      <c r="I124">
        <v>4.1346011726045364E-9</v>
      </c>
    </row>
    <row r="125" spans="1:9" x14ac:dyDescent="0.3">
      <c r="A125" s="71">
        <v>123</v>
      </c>
      <c r="B125" t="s">
        <v>598</v>
      </c>
      <c r="C125" t="s">
        <v>184</v>
      </c>
      <c r="D125" t="s">
        <v>170</v>
      </c>
      <c r="E125" t="s">
        <v>37</v>
      </c>
      <c r="F125" t="s">
        <v>171</v>
      </c>
      <c r="G125">
        <v>7.4220475361371001E-11</v>
      </c>
      <c r="H125">
        <v>3.1419431526939029E-9</v>
      </c>
      <c r="I125">
        <v>9.5171457471332466E-10</v>
      </c>
    </row>
    <row r="126" spans="1:9" x14ac:dyDescent="0.3">
      <c r="A126" s="71">
        <v>124</v>
      </c>
      <c r="B126" t="s">
        <v>599</v>
      </c>
      <c r="C126" t="s">
        <v>184</v>
      </c>
      <c r="D126" t="s">
        <v>170</v>
      </c>
      <c r="E126" t="s">
        <v>37</v>
      </c>
      <c r="F126" t="s">
        <v>171</v>
      </c>
      <c r="G126">
        <v>4.6288177360524858E-11</v>
      </c>
      <c r="H126">
        <v>3.3795501238741219E-10</v>
      </c>
      <c r="I126">
        <v>5.3854865415881023E-10</v>
      </c>
    </row>
    <row r="127" spans="1:9" x14ac:dyDescent="0.3">
      <c r="A127" s="71">
        <v>125</v>
      </c>
      <c r="B127" t="s">
        <v>600</v>
      </c>
      <c r="C127" t="s">
        <v>184</v>
      </c>
      <c r="D127" t="s">
        <v>170</v>
      </c>
      <c r="E127" t="s">
        <v>37</v>
      </c>
      <c r="F127" t="s">
        <v>171</v>
      </c>
      <c r="G127">
        <v>1.9512093448139921E-9</v>
      </c>
      <c r="H127">
        <v>8.2293046223604273E-8</v>
      </c>
      <c r="I127">
        <v>2.4942937114321608E-8</v>
      </c>
    </row>
    <row r="128" spans="1:9" x14ac:dyDescent="0.3">
      <c r="A128" s="71">
        <v>126</v>
      </c>
      <c r="B128" t="s">
        <v>465</v>
      </c>
      <c r="C128" t="s">
        <v>184</v>
      </c>
      <c r="D128" t="s">
        <v>170</v>
      </c>
      <c r="E128" t="s">
        <v>37</v>
      </c>
      <c r="F128" t="s">
        <v>171</v>
      </c>
      <c r="G128">
        <v>8.6797668203178495E-9</v>
      </c>
      <c r="H128">
        <v>6.1334497320740488E-8</v>
      </c>
      <c r="I128">
        <v>1.008255082704542E-7</v>
      </c>
    </row>
    <row r="129" spans="1:9" x14ac:dyDescent="0.3">
      <c r="A129" s="71">
        <v>127</v>
      </c>
      <c r="B129" t="s">
        <v>601</v>
      </c>
      <c r="C129" t="s">
        <v>184</v>
      </c>
      <c r="D129" t="s">
        <v>170</v>
      </c>
      <c r="E129" t="s">
        <v>37</v>
      </c>
      <c r="F129" t="s">
        <v>171</v>
      </c>
      <c r="G129">
        <v>2.2674999623609869E-10</v>
      </c>
      <c r="H129">
        <v>1.6230975257215589E-9</v>
      </c>
      <c r="I129">
        <v>3.4446269231941971E-9</v>
      </c>
    </row>
    <row r="130" spans="1:9" x14ac:dyDescent="0.3">
      <c r="A130" s="71">
        <v>128</v>
      </c>
      <c r="B130" t="s">
        <v>602</v>
      </c>
      <c r="C130" t="s">
        <v>169</v>
      </c>
      <c r="D130" t="s">
        <v>170</v>
      </c>
      <c r="E130" t="s">
        <v>37</v>
      </c>
      <c r="F130" t="s">
        <v>171</v>
      </c>
      <c r="G130">
        <v>1.2230088263184671E-9</v>
      </c>
      <c r="H130">
        <v>6.5079048467573533E-9</v>
      </c>
      <c r="I130">
        <v>5.9523116447821044E-9</v>
      </c>
    </row>
    <row r="131" spans="1:9" x14ac:dyDescent="0.3">
      <c r="A131" s="71">
        <v>129</v>
      </c>
      <c r="B131" t="s">
        <v>603</v>
      </c>
      <c r="C131" t="s">
        <v>169</v>
      </c>
      <c r="D131" t="s">
        <v>170</v>
      </c>
      <c r="E131" t="s">
        <v>37</v>
      </c>
      <c r="F131" t="s">
        <v>171</v>
      </c>
      <c r="G131">
        <v>6.570438431414977E-8</v>
      </c>
      <c r="H131">
        <v>1.17259795276378E-8</v>
      </c>
      <c r="I131">
        <v>1.152557168276589E-8</v>
      </c>
    </row>
    <row r="132" spans="1:9" x14ac:dyDescent="0.3">
      <c r="A132" s="71">
        <v>130</v>
      </c>
      <c r="B132" t="s">
        <v>319</v>
      </c>
      <c r="C132" t="s">
        <v>169</v>
      </c>
      <c r="D132" t="s">
        <v>170</v>
      </c>
      <c r="E132" t="s">
        <v>37</v>
      </c>
      <c r="F132" t="s">
        <v>171</v>
      </c>
      <c r="G132">
        <v>2.4474239573932549E-10</v>
      </c>
      <c r="H132">
        <v>9.4794718012305084E-10</v>
      </c>
      <c r="I132">
        <v>8.066569199179833E-10</v>
      </c>
    </row>
    <row r="133" spans="1:9" x14ac:dyDescent="0.3">
      <c r="A133" s="71">
        <v>131</v>
      </c>
      <c r="B133" t="s">
        <v>604</v>
      </c>
      <c r="C133" t="s">
        <v>169</v>
      </c>
      <c r="D133" t="s">
        <v>170</v>
      </c>
      <c r="E133" t="s">
        <v>37</v>
      </c>
      <c r="F133" t="s">
        <v>171</v>
      </c>
      <c r="G133">
        <v>5.1056648545248544E-9</v>
      </c>
      <c r="H133">
        <v>1.138983248938013E-8</v>
      </c>
      <c r="I133">
        <v>1.5780755241851381E-8</v>
      </c>
    </row>
    <row r="134" spans="1:9" x14ac:dyDescent="0.3">
      <c r="A134" s="71">
        <v>132</v>
      </c>
      <c r="B134" t="s">
        <v>605</v>
      </c>
      <c r="C134" t="s">
        <v>184</v>
      </c>
      <c r="D134" t="s">
        <v>170</v>
      </c>
      <c r="E134" t="s">
        <v>37</v>
      </c>
      <c r="F134" t="s">
        <v>171</v>
      </c>
      <c r="G134">
        <v>1.153118244650932E-7</v>
      </c>
      <c r="H134">
        <v>7.766523994402364E-7</v>
      </c>
      <c r="I134">
        <v>1.647240016590128E-6</v>
      </c>
    </row>
    <row r="135" spans="1:9" x14ac:dyDescent="0.3">
      <c r="A135" s="71">
        <v>133</v>
      </c>
      <c r="B135" t="s">
        <v>606</v>
      </c>
      <c r="C135" t="s">
        <v>184</v>
      </c>
      <c r="D135" t="s">
        <v>170</v>
      </c>
      <c r="E135" t="s">
        <v>37</v>
      </c>
      <c r="F135" t="s">
        <v>171</v>
      </c>
      <c r="G135">
        <v>2.566576983890241E-10</v>
      </c>
      <c r="H135">
        <v>1.7612664369470049E-9</v>
      </c>
      <c r="I135">
        <v>9.1680420829878315E-10</v>
      </c>
    </row>
    <row r="136" spans="1:9" x14ac:dyDescent="0.3">
      <c r="A136" s="71">
        <v>134</v>
      </c>
      <c r="B136" t="s">
        <v>607</v>
      </c>
      <c r="C136" t="s">
        <v>184</v>
      </c>
      <c r="D136" t="s">
        <v>170</v>
      </c>
      <c r="E136" t="s">
        <v>37</v>
      </c>
      <c r="F136" t="s">
        <v>171</v>
      </c>
      <c r="G136">
        <v>1.8572484874122711E-7</v>
      </c>
      <c r="H136">
        <v>9.0899231732661556E-7</v>
      </c>
      <c r="I136">
        <v>7.9344634152953764E-7</v>
      </c>
    </row>
    <row r="137" spans="1:9" x14ac:dyDescent="0.3">
      <c r="A137" s="71">
        <v>135</v>
      </c>
      <c r="B137" t="s">
        <v>608</v>
      </c>
      <c r="C137" t="s">
        <v>175</v>
      </c>
      <c r="D137" t="s">
        <v>176</v>
      </c>
      <c r="E137" t="s">
        <v>37</v>
      </c>
      <c r="F137" t="s">
        <v>171</v>
      </c>
      <c r="G137">
        <v>9.6526857585435799</v>
      </c>
      <c r="H137">
        <v>0.8209773832151297</v>
      </c>
      <c r="I137">
        <v>1.1031525292230919</v>
      </c>
    </row>
    <row r="138" spans="1:9" x14ac:dyDescent="0.3">
      <c r="A138" s="71">
        <v>136</v>
      </c>
      <c r="B138" t="s">
        <v>609</v>
      </c>
      <c r="C138" t="s">
        <v>184</v>
      </c>
      <c r="D138" t="s">
        <v>170</v>
      </c>
      <c r="E138" t="s">
        <v>37</v>
      </c>
      <c r="F138" t="s">
        <v>171</v>
      </c>
      <c r="G138">
        <v>1.7697773477668191E-7</v>
      </c>
      <c r="H138">
        <v>1.2792637647655211E-6</v>
      </c>
      <c r="I138">
        <v>2.029821998586373E-6</v>
      </c>
    </row>
    <row r="139" spans="1:9" x14ac:dyDescent="0.3">
      <c r="A139" s="71">
        <v>137</v>
      </c>
      <c r="B139" t="s">
        <v>610</v>
      </c>
      <c r="C139" t="s">
        <v>184</v>
      </c>
      <c r="D139" t="s">
        <v>170</v>
      </c>
      <c r="E139" t="s">
        <v>37</v>
      </c>
      <c r="F139" t="s">
        <v>171</v>
      </c>
      <c r="G139">
        <v>7.2908869954951489E-11</v>
      </c>
      <c r="H139">
        <v>5.2195637032791527E-10</v>
      </c>
      <c r="I139">
        <v>1.105891593996957E-9</v>
      </c>
    </row>
    <row r="140" spans="1:9" x14ac:dyDescent="0.3">
      <c r="A140" s="71">
        <v>138</v>
      </c>
      <c r="B140" t="s">
        <v>611</v>
      </c>
      <c r="C140" t="s">
        <v>184</v>
      </c>
      <c r="D140" t="s">
        <v>170</v>
      </c>
      <c r="E140" t="s">
        <v>37</v>
      </c>
      <c r="F140" t="s">
        <v>171</v>
      </c>
      <c r="G140">
        <v>9.3952349079402088E-8</v>
      </c>
      <c r="H140">
        <v>6.7251963774095541E-7</v>
      </c>
      <c r="I140">
        <v>1.4272581984925349E-6</v>
      </c>
    </row>
    <row r="141" spans="1:9" x14ac:dyDescent="0.3">
      <c r="A141" s="71">
        <v>139</v>
      </c>
      <c r="B141" t="s">
        <v>612</v>
      </c>
      <c r="C141" t="s">
        <v>184</v>
      </c>
      <c r="D141" t="s">
        <v>170</v>
      </c>
      <c r="E141" t="s">
        <v>37</v>
      </c>
      <c r="F141" t="s">
        <v>171</v>
      </c>
      <c r="G141">
        <v>1.298823619920525E-9</v>
      </c>
      <c r="H141">
        <v>9.3044985796100958E-9</v>
      </c>
      <c r="I141">
        <v>1.9654822866932771E-8</v>
      </c>
    </row>
    <row r="142" spans="1:9" x14ac:dyDescent="0.3">
      <c r="A142" s="71">
        <v>140</v>
      </c>
      <c r="B142" t="s">
        <v>467</v>
      </c>
      <c r="C142" t="s">
        <v>184</v>
      </c>
      <c r="D142" t="s">
        <v>170</v>
      </c>
      <c r="E142" t="s">
        <v>37</v>
      </c>
      <c r="F142" t="s">
        <v>171</v>
      </c>
      <c r="G142">
        <v>1.543207367184959E-11</v>
      </c>
      <c r="H142">
        <v>1.1267124665949129E-10</v>
      </c>
      <c r="I142">
        <v>1.79547413200005E-10</v>
      </c>
    </row>
    <row r="143" spans="1:9" x14ac:dyDescent="0.3">
      <c r="A143" s="71">
        <v>141</v>
      </c>
      <c r="B143" t="s">
        <v>613</v>
      </c>
      <c r="C143" t="s">
        <v>169</v>
      </c>
      <c r="D143" t="s">
        <v>170</v>
      </c>
      <c r="E143" t="s">
        <v>37</v>
      </c>
      <c r="F143" t="s">
        <v>171</v>
      </c>
      <c r="G143">
        <v>8.0304195552997654E-4</v>
      </c>
      <c r="H143">
        <v>4.1927468037031367E-2</v>
      </c>
      <c r="I143">
        <v>5.3296575613240409E-2</v>
      </c>
    </row>
    <row r="144" spans="1:9" x14ac:dyDescent="0.3">
      <c r="A144" s="71">
        <v>142</v>
      </c>
      <c r="B144" t="s">
        <v>614</v>
      </c>
      <c r="C144" t="s">
        <v>169</v>
      </c>
      <c r="D144" t="s">
        <v>170</v>
      </c>
      <c r="E144" t="s">
        <v>37</v>
      </c>
      <c r="F144" t="s">
        <v>171</v>
      </c>
      <c r="G144">
        <v>6.9423951830467576E-9</v>
      </c>
      <c r="H144">
        <v>7.4947133610336335E-8</v>
      </c>
      <c r="I144">
        <v>1.1525446548379591E-6</v>
      </c>
    </row>
    <row r="145" spans="1:9" x14ac:dyDescent="0.3">
      <c r="A145" s="71">
        <v>143</v>
      </c>
      <c r="B145" t="s">
        <v>615</v>
      </c>
      <c r="C145" t="s">
        <v>169</v>
      </c>
      <c r="D145" t="s">
        <v>170</v>
      </c>
      <c r="E145" t="s">
        <v>37</v>
      </c>
      <c r="F145" t="s">
        <v>171</v>
      </c>
      <c r="G145">
        <v>1.040424076322878E-5</v>
      </c>
      <c r="H145">
        <v>3.5503034200766922E-5</v>
      </c>
      <c r="I145">
        <v>3.377282243492393E-5</v>
      </c>
    </row>
    <row r="146" spans="1:9" x14ac:dyDescent="0.3">
      <c r="A146" s="71">
        <v>144</v>
      </c>
      <c r="B146" t="s">
        <v>616</v>
      </c>
      <c r="C146" t="s">
        <v>169</v>
      </c>
      <c r="D146" t="s">
        <v>170</v>
      </c>
      <c r="E146" t="s">
        <v>37</v>
      </c>
      <c r="F146" t="s">
        <v>171</v>
      </c>
      <c r="G146">
        <v>4.9487252519834594E-6</v>
      </c>
      <c r="H146">
        <v>5.4199139537015056E-6</v>
      </c>
      <c r="I146">
        <v>6.899796546460007E-6</v>
      </c>
    </row>
    <row r="147" spans="1:9" x14ac:dyDescent="0.3">
      <c r="A147" s="71">
        <v>145</v>
      </c>
      <c r="B147" t="s">
        <v>617</v>
      </c>
      <c r="C147" t="s">
        <v>169</v>
      </c>
      <c r="D147" t="s">
        <v>170</v>
      </c>
      <c r="E147" t="s">
        <v>37</v>
      </c>
      <c r="F147" t="s">
        <v>171</v>
      </c>
      <c r="G147">
        <v>3.190836717066139E-6</v>
      </c>
      <c r="H147">
        <v>1.398253535804129E-5</v>
      </c>
      <c r="I147">
        <v>6.4846131222927732E-6</v>
      </c>
    </row>
    <row r="148" spans="1:9" x14ac:dyDescent="0.3">
      <c r="A148" s="71">
        <v>146</v>
      </c>
      <c r="B148" t="s">
        <v>618</v>
      </c>
      <c r="C148" t="s">
        <v>169</v>
      </c>
      <c r="D148" t="s">
        <v>170</v>
      </c>
      <c r="E148" t="s">
        <v>37</v>
      </c>
      <c r="F148" t="s">
        <v>171</v>
      </c>
      <c r="G148">
        <v>7.0035221048160139E-5</v>
      </c>
      <c r="H148">
        <v>8.3262611661301725E-4</v>
      </c>
      <c r="I148">
        <v>1.139015114804504E-3</v>
      </c>
    </row>
    <row r="149" spans="1:9" x14ac:dyDescent="0.3">
      <c r="A149" s="71">
        <v>147</v>
      </c>
      <c r="B149" t="s">
        <v>619</v>
      </c>
      <c r="C149" t="s">
        <v>169</v>
      </c>
      <c r="D149" t="s">
        <v>170</v>
      </c>
      <c r="E149" t="s">
        <v>37</v>
      </c>
      <c r="F149" t="s">
        <v>171</v>
      </c>
      <c r="G149">
        <v>1.384492299142621E-3</v>
      </c>
      <c r="H149">
        <v>7.4781697130585564E-2</v>
      </c>
      <c r="I149">
        <v>6.0269564950253943E-2</v>
      </c>
    </row>
    <row r="150" spans="1:9" x14ac:dyDescent="0.3">
      <c r="A150" s="71">
        <v>148</v>
      </c>
      <c r="B150" t="s">
        <v>620</v>
      </c>
      <c r="C150" t="s">
        <v>169</v>
      </c>
      <c r="D150" t="s">
        <v>170</v>
      </c>
      <c r="E150" t="s">
        <v>37</v>
      </c>
      <c r="F150" t="s">
        <v>171</v>
      </c>
      <c r="G150">
        <v>2.4259374321355089E-6</v>
      </c>
      <c r="H150">
        <v>2.8579535905793032E-6</v>
      </c>
      <c r="I150">
        <v>3.5055556418572768E-6</v>
      </c>
    </row>
    <row r="151" spans="1:9" x14ac:dyDescent="0.3">
      <c r="A151" s="71">
        <v>149</v>
      </c>
      <c r="B151" t="s">
        <v>621</v>
      </c>
      <c r="C151" t="s">
        <v>169</v>
      </c>
      <c r="D151" t="s">
        <v>170</v>
      </c>
      <c r="E151" t="s">
        <v>37</v>
      </c>
      <c r="F151" t="s">
        <v>171</v>
      </c>
      <c r="G151">
        <v>9.6007338588026103E-7</v>
      </c>
      <c r="H151">
        <v>5.8577481324508819E-6</v>
      </c>
      <c r="I151">
        <v>1.134360492025599E-5</v>
      </c>
    </row>
    <row r="152" spans="1:9" x14ac:dyDescent="0.3">
      <c r="A152" s="71">
        <v>150</v>
      </c>
      <c r="B152" t="s">
        <v>622</v>
      </c>
      <c r="C152" t="s">
        <v>184</v>
      </c>
      <c r="D152" t="s">
        <v>170</v>
      </c>
      <c r="E152" t="s">
        <v>37</v>
      </c>
      <c r="F152" t="s">
        <v>171</v>
      </c>
      <c r="G152">
        <v>1.225090916224541E-8</v>
      </c>
      <c r="H152">
        <v>8.4077707046445175E-8</v>
      </c>
      <c r="I152">
        <v>4.3767299474525258E-8</v>
      </c>
    </row>
    <row r="153" spans="1:9" x14ac:dyDescent="0.3">
      <c r="A153" s="71">
        <v>151</v>
      </c>
      <c r="B153" t="s">
        <v>623</v>
      </c>
      <c r="C153" t="s">
        <v>184</v>
      </c>
      <c r="D153" t="s">
        <v>170</v>
      </c>
      <c r="E153" t="s">
        <v>37</v>
      </c>
      <c r="F153" t="s">
        <v>171</v>
      </c>
      <c r="G153">
        <v>1.1838874341142589E-9</v>
      </c>
      <c r="H153">
        <v>2.9695337365761109E-8</v>
      </c>
      <c r="I153">
        <v>1.3762826369188611E-8</v>
      </c>
    </row>
    <row r="154" spans="1:9" x14ac:dyDescent="0.3">
      <c r="A154" s="71">
        <v>152</v>
      </c>
      <c r="B154" t="s">
        <v>624</v>
      </c>
      <c r="C154" t="s">
        <v>184</v>
      </c>
      <c r="D154" t="s">
        <v>170</v>
      </c>
      <c r="E154" t="s">
        <v>37</v>
      </c>
      <c r="F154" t="s">
        <v>171</v>
      </c>
      <c r="G154">
        <v>2.1767837733292001E-8</v>
      </c>
      <c r="H154">
        <v>1.55816203535633E-7</v>
      </c>
      <c r="I154">
        <v>3.3068172507408468E-7</v>
      </c>
    </row>
    <row r="155" spans="1:9" x14ac:dyDescent="0.3">
      <c r="A155" s="71">
        <v>153</v>
      </c>
      <c r="B155" t="s">
        <v>625</v>
      </c>
      <c r="C155" t="s">
        <v>169</v>
      </c>
      <c r="D155" t="s">
        <v>170</v>
      </c>
      <c r="E155" t="s">
        <v>37</v>
      </c>
      <c r="F155" t="s">
        <v>171</v>
      </c>
      <c r="G155">
        <v>5.3648274310830809E-4</v>
      </c>
      <c r="H155">
        <v>2.295197354855619E-3</v>
      </c>
      <c r="I155">
        <v>1.0460240446911781E-3</v>
      </c>
    </row>
    <row r="156" spans="1:9" x14ac:dyDescent="0.3">
      <c r="A156" s="71">
        <v>154</v>
      </c>
      <c r="B156" t="s">
        <v>626</v>
      </c>
      <c r="C156" t="s">
        <v>169</v>
      </c>
      <c r="D156" t="s">
        <v>170</v>
      </c>
      <c r="E156" t="s">
        <v>37</v>
      </c>
      <c r="F156" t="s">
        <v>171</v>
      </c>
      <c r="G156">
        <v>6.5202512029370086E-9</v>
      </c>
      <c r="H156">
        <v>3.0530359605661712E-8</v>
      </c>
      <c r="I156">
        <v>2.4873786723762521E-8</v>
      </c>
    </row>
    <row r="157" spans="1:9" x14ac:dyDescent="0.3">
      <c r="A157" s="71">
        <v>155</v>
      </c>
      <c r="B157" t="s">
        <v>627</v>
      </c>
      <c r="C157" t="s">
        <v>169</v>
      </c>
      <c r="D157" t="s">
        <v>170</v>
      </c>
      <c r="E157" t="s">
        <v>37</v>
      </c>
      <c r="F157" t="s">
        <v>171</v>
      </c>
      <c r="G157">
        <v>9.3953854901430771E-9</v>
      </c>
      <c r="H157">
        <v>5.7626955361621347E-8</v>
      </c>
      <c r="I157">
        <v>5.1554395134932689E-8</v>
      </c>
    </row>
    <row r="158" spans="1:9" x14ac:dyDescent="0.3">
      <c r="A158" s="71">
        <v>156</v>
      </c>
      <c r="B158" t="s">
        <v>628</v>
      </c>
      <c r="C158" t="s">
        <v>169</v>
      </c>
      <c r="D158" t="s">
        <v>170</v>
      </c>
      <c r="E158" t="s">
        <v>37</v>
      </c>
      <c r="F158" t="s">
        <v>171</v>
      </c>
      <c r="G158">
        <v>0</v>
      </c>
      <c r="H158">
        <v>0</v>
      </c>
      <c r="I158">
        <v>0</v>
      </c>
    </row>
    <row r="159" spans="1:9" x14ac:dyDescent="0.3">
      <c r="A159" s="71">
        <v>157</v>
      </c>
      <c r="B159" t="s">
        <v>629</v>
      </c>
      <c r="C159" t="s">
        <v>169</v>
      </c>
      <c r="D159" t="s">
        <v>170</v>
      </c>
      <c r="E159" t="s">
        <v>37</v>
      </c>
      <c r="F159" t="s">
        <v>171</v>
      </c>
      <c r="G159">
        <v>9.9546355374619162E-5</v>
      </c>
      <c r="H159">
        <v>1.2077901714685429E-5</v>
      </c>
      <c r="I159">
        <v>9.4076267295116683E-6</v>
      </c>
    </row>
    <row r="160" spans="1:9" x14ac:dyDescent="0.3">
      <c r="A160" s="71">
        <v>158</v>
      </c>
      <c r="B160" t="s">
        <v>630</v>
      </c>
      <c r="C160" t="s">
        <v>169</v>
      </c>
      <c r="D160" t="s">
        <v>170</v>
      </c>
      <c r="E160" t="s">
        <v>37</v>
      </c>
      <c r="F160" t="s">
        <v>171</v>
      </c>
      <c r="G160">
        <v>2.2423672231032481E-4</v>
      </c>
      <c r="H160">
        <v>1.2079455601784859E-2</v>
      </c>
      <c r="I160">
        <v>1.0004707740093989E-2</v>
      </c>
    </row>
    <row r="161" spans="1:9" x14ac:dyDescent="0.3">
      <c r="A161" s="71">
        <v>159</v>
      </c>
      <c r="B161" t="s">
        <v>631</v>
      </c>
      <c r="C161" t="s">
        <v>184</v>
      </c>
      <c r="D161" t="s">
        <v>170</v>
      </c>
      <c r="E161" t="s">
        <v>37</v>
      </c>
      <c r="F161" t="s">
        <v>171</v>
      </c>
      <c r="G161">
        <v>6.7079660610600236E-11</v>
      </c>
      <c r="H161">
        <v>4.603218803004969E-10</v>
      </c>
      <c r="I161">
        <v>2.3961453423668378E-10</v>
      </c>
    </row>
    <row r="162" spans="1:9" x14ac:dyDescent="0.3">
      <c r="A162" s="71">
        <v>160</v>
      </c>
      <c r="B162" t="s">
        <v>632</v>
      </c>
      <c r="C162" t="s">
        <v>184</v>
      </c>
      <c r="D162" t="s">
        <v>170</v>
      </c>
      <c r="E162" t="s">
        <v>37</v>
      </c>
      <c r="F162" t="s">
        <v>171</v>
      </c>
      <c r="G162">
        <v>1.6468127987479731E-11</v>
      </c>
      <c r="H162">
        <v>1.8188441332120481E-9</v>
      </c>
      <c r="I162">
        <v>5.1402705139655438E-10</v>
      </c>
    </row>
    <row r="163" spans="1:9" x14ac:dyDescent="0.3">
      <c r="A163" s="71">
        <v>161</v>
      </c>
      <c r="B163" t="s">
        <v>633</v>
      </c>
      <c r="C163" t="s">
        <v>184</v>
      </c>
      <c r="D163" t="s">
        <v>170</v>
      </c>
      <c r="E163" t="s">
        <v>37</v>
      </c>
      <c r="F163" t="s">
        <v>171</v>
      </c>
      <c r="G163">
        <v>1.483233541245775E-8</v>
      </c>
      <c r="H163">
        <v>1.0617123943294049E-7</v>
      </c>
      <c r="I163">
        <v>2.253221497326097E-7</v>
      </c>
    </row>
    <row r="164" spans="1:9" x14ac:dyDescent="0.3">
      <c r="A164" s="71">
        <v>162</v>
      </c>
      <c r="B164" t="s">
        <v>634</v>
      </c>
      <c r="C164" t="s">
        <v>184</v>
      </c>
      <c r="D164" t="s">
        <v>170</v>
      </c>
      <c r="E164" t="s">
        <v>37</v>
      </c>
      <c r="F164" t="s">
        <v>171</v>
      </c>
      <c r="G164">
        <v>1.2318349816843859E-9</v>
      </c>
      <c r="H164">
        <v>1.8388345673972999E-8</v>
      </c>
      <c r="I164">
        <v>7.0828398797823847E-9</v>
      </c>
    </row>
    <row r="165" spans="1:9" x14ac:dyDescent="0.3">
      <c r="A165" s="71">
        <v>163</v>
      </c>
      <c r="B165" t="s">
        <v>635</v>
      </c>
      <c r="C165" t="s">
        <v>184</v>
      </c>
      <c r="D165" t="s">
        <v>170</v>
      </c>
      <c r="E165" t="s">
        <v>37</v>
      </c>
      <c r="F165" t="s">
        <v>171</v>
      </c>
      <c r="G165">
        <v>3.7666040765800298E-9</v>
      </c>
      <c r="H165">
        <v>2.696170169150588E-8</v>
      </c>
      <c r="I165">
        <v>5.721960761438162E-8</v>
      </c>
    </row>
    <row r="166" spans="1:9" x14ac:dyDescent="0.3">
      <c r="A166" s="71">
        <v>164</v>
      </c>
      <c r="B166" t="s">
        <v>636</v>
      </c>
      <c r="C166" t="s">
        <v>184</v>
      </c>
      <c r="D166" t="s">
        <v>170</v>
      </c>
      <c r="E166" t="s">
        <v>37</v>
      </c>
      <c r="F166" t="s">
        <v>171</v>
      </c>
      <c r="G166">
        <v>8.2053855620699524E-6</v>
      </c>
      <c r="H166">
        <v>4.9177378500025247E-5</v>
      </c>
      <c r="I166">
        <v>3.9268001309050007E-5</v>
      </c>
    </row>
    <row r="167" spans="1:9" x14ac:dyDescent="0.3">
      <c r="A167" s="71">
        <v>165</v>
      </c>
      <c r="B167" t="s">
        <v>637</v>
      </c>
      <c r="C167" t="s">
        <v>184</v>
      </c>
      <c r="D167" t="s">
        <v>170</v>
      </c>
      <c r="E167" t="s">
        <v>37</v>
      </c>
      <c r="F167" t="s">
        <v>171</v>
      </c>
      <c r="G167">
        <v>9.5093196291346635E-14</v>
      </c>
      <c r="H167">
        <v>2.2077694898317889E-13</v>
      </c>
      <c r="I167">
        <v>2.6983551730520231E-13</v>
      </c>
    </row>
    <row r="168" spans="1:9" x14ac:dyDescent="0.3">
      <c r="A168" s="71">
        <v>166</v>
      </c>
      <c r="B168" t="s">
        <v>638</v>
      </c>
      <c r="C168" t="s">
        <v>184</v>
      </c>
      <c r="D168" t="s">
        <v>170</v>
      </c>
      <c r="E168" t="s">
        <v>37</v>
      </c>
      <c r="F168" t="s">
        <v>171</v>
      </c>
      <c r="G168">
        <v>5.5330996791035627E-10</v>
      </c>
      <c r="H168">
        <v>4.0174883845244498E-9</v>
      </c>
      <c r="I168">
        <v>6.2838675075242476E-9</v>
      </c>
    </row>
    <row r="169" spans="1:9" x14ac:dyDescent="0.3">
      <c r="A169" s="71">
        <v>167</v>
      </c>
      <c r="B169" t="s">
        <v>639</v>
      </c>
      <c r="C169" t="s">
        <v>184</v>
      </c>
      <c r="D169" t="s">
        <v>170</v>
      </c>
      <c r="E169" t="s">
        <v>37</v>
      </c>
      <c r="F169" t="s">
        <v>171</v>
      </c>
      <c r="G169">
        <v>4.3521763873744427E-8</v>
      </c>
      <c r="H169">
        <v>2.0081896918341931E-7</v>
      </c>
      <c r="I169">
        <v>1.50911142910546E-7</v>
      </c>
    </row>
    <row r="170" spans="1:9" x14ac:dyDescent="0.3">
      <c r="A170" s="71">
        <v>168</v>
      </c>
      <c r="B170" t="s">
        <v>466</v>
      </c>
      <c r="C170" t="s">
        <v>184</v>
      </c>
      <c r="D170" t="s">
        <v>170</v>
      </c>
      <c r="E170" t="s">
        <v>37</v>
      </c>
      <c r="F170" t="s">
        <v>171</v>
      </c>
      <c r="G170">
        <v>2.0625217103544609E-9</v>
      </c>
      <c r="H170">
        <v>9.6369077000205712E-9</v>
      </c>
      <c r="I170">
        <v>8.4246186309533402E-9</v>
      </c>
    </row>
    <row r="171" spans="1:9" x14ac:dyDescent="0.3">
      <c r="A171" s="71">
        <v>169</v>
      </c>
      <c r="B171" t="s">
        <v>640</v>
      </c>
      <c r="C171" t="s">
        <v>184</v>
      </c>
      <c r="D171" t="s">
        <v>170</v>
      </c>
      <c r="E171" t="s">
        <v>37</v>
      </c>
      <c r="F171" t="s">
        <v>171</v>
      </c>
      <c r="G171">
        <v>1.5435071401786709E-11</v>
      </c>
      <c r="H171">
        <v>7.2686463532631229E-11</v>
      </c>
      <c r="I171">
        <v>1.088024823349528E-10</v>
      </c>
    </row>
    <row r="172" spans="1:9" x14ac:dyDescent="0.3">
      <c r="A172" s="71">
        <v>170</v>
      </c>
      <c r="B172" t="s">
        <v>641</v>
      </c>
      <c r="C172" t="s">
        <v>184</v>
      </c>
      <c r="D172" t="s">
        <v>170</v>
      </c>
      <c r="E172" t="s">
        <v>37</v>
      </c>
      <c r="F172" t="s">
        <v>171</v>
      </c>
      <c r="G172">
        <v>1.313824740948327E-10</v>
      </c>
      <c r="H172">
        <v>5.5107054891918134E-9</v>
      </c>
      <c r="I172">
        <v>1.6850111092395931E-9</v>
      </c>
    </row>
    <row r="173" spans="1:9" x14ac:dyDescent="0.3">
      <c r="A173" s="71">
        <v>171</v>
      </c>
      <c r="B173" t="s">
        <v>642</v>
      </c>
      <c r="C173" t="s">
        <v>184</v>
      </c>
      <c r="D173" t="s">
        <v>170</v>
      </c>
      <c r="E173" t="s">
        <v>37</v>
      </c>
      <c r="F173" t="s">
        <v>171</v>
      </c>
      <c r="G173">
        <v>6.0579447488894973E-8</v>
      </c>
      <c r="H173">
        <v>2.8594450877626549E-7</v>
      </c>
      <c r="I173">
        <v>2.2715869980509899E-7</v>
      </c>
    </row>
    <row r="174" spans="1:9" x14ac:dyDescent="0.3">
      <c r="A174" s="71">
        <v>172</v>
      </c>
      <c r="B174" t="s">
        <v>643</v>
      </c>
      <c r="C174" t="s">
        <v>184</v>
      </c>
      <c r="D174" t="s">
        <v>170</v>
      </c>
      <c r="E174" t="s">
        <v>37</v>
      </c>
      <c r="F174" t="s">
        <v>171</v>
      </c>
      <c r="G174">
        <v>1.3501216392564461E-13</v>
      </c>
      <c r="H174">
        <v>3.0792227969621222E-13</v>
      </c>
      <c r="I174">
        <v>3.8201941007530228E-13</v>
      </c>
    </row>
    <row r="175" spans="1:9" x14ac:dyDescent="0.3">
      <c r="A175" s="71">
        <v>173</v>
      </c>
      <c r="B175" t="s">
        <v>644</v>
      </c>
      <c r="C175" t="s">
        <v>184</v>
      </c>
      <c r="D175" t="s">
        <v>170</v>
      </c>
      <c r="E175" t="s">
        <v>37</v>
      </c>
      <c r="F175" t="s">
        <v>171</v>
      </c>
      <c r="G175">
        <v>5.8331122481935247E-11</v>
      </c>
      <c r="H175">
        <v>4.0028663951268939E-10</v>
      </c>
      <c r="I175">
        <v>2.08363974828746E-10</v>
      </c>
    </row>
    <row r="176" spans="1:9" x14ac:dyDescent="0.3">
      <c r="A176" s="71">
        <v>174</v>
      </c>
      <c r="B176" t="s">
        <v>645</v>
      </c>
      <c r="C176" t="s">
        <v>184</v>
      </c>
      <c r="D176" t="s">
        <v>170</v>
      </c>
      <c r="E176" t="s">
        <v>37</v>
      </c>
      <c r="F176" t="s">
        <v>171</v>
      </c>
      <c r="G176">
        <v>1.3577371081743999E-10</v>
      </c>
      <c r="H176">
        <v>6.6243955931518146E-10</v>
      </c>
      <c r="I176">
        <v>4.4135174348374578E-10</v>
      </c>
    </row>
    <row r="177" spans="1:9" x14ac:dyDescent="0.3">
      <c r="A177" s="71">
        <v>175</v>
      </c>
      <c r="B177" t="s">
        <v>646</v>
      </c>
      <c r="C177" t="s">
        <v>184</v>
      </c>
      <c r="D177" t="s">
        <v>170</v>
      </c>
      <c r="E177" t="s">
        <v>37</v>
      </c>
      <c r="F177" t="s">
        <v>171</v>
      </c>
      <c r="G177">
        <v>6.8996474624651756E-10</v>
      </c>
      <c r="H177">
        <v>4.6916916567960076E-9</v>
      </c>
      <c r="I177">
        <v>2.4576414997878562E-9</v>
      </c>
    </row>
    <row r="178" spans="1:9" x14ac:dyDescent="0.3">
      <c r="A178" s="71">
        <v>176</v>
      </c>
      <c r="B178" t="s">
        <v>647</v>
      </c>
      <c r="C178" t="s">
        <v>184</v>
      </c>
      <c r="D178" t="s">
        <v>170</v>
      </c>
      <c r="E178" t="s">
        <v>37</v>
      </c>
      <c r="F178" t="s">
        <v>171</v>
      </c>
      <c r="G178">
        <v>2.3426359871953732E-10</v>
      </c>
      <c r="H178">
        <v>1.6075926914474939E-9</v>
      </c>
      <c r="I178">
        <v>8.3681137141644747E-10</v>
      </c>
    </row>
    <row r="179" spans="1:9" x14ac:dyDescent="0.3">
      <c r="A179" s="71">
        <v>177</v>
      </c>
      <c r="B179" t="s">
        <v>648</v>
      </c>
      <c r="C179" t="s">
        <v>184</v>
      </c>
      <c r="D179" t="s">
        <v>170</v>
      </c>
      <c r="E179" t="s">
        <v>37</v>
      </c>
      <c r="F179" t="s">
        <v>171</v>
      </c>
      <c r="G179">
        <v>4.2830554661756291E-9</v>
      </c>
      <c r="H179">
        <v>3.0658508688274977E-8</v>
      </c>
      <c r="I179">
        <v>6.5065174938128975E-8</v>
      </c>
    </row>
    <row r="180" spans="1:9" x14ac:dyDescent="0.3">
      <c r="A180" s="71">
        <v>178</v>
      </c>
      <c r="B180" t="s">
        <v>649</v>
      </c>
      <c r="C180" t="s">
        <v>184</v>
      </c>
      <c r="D180" t="s">
        <v>170</v>
      </c>
      <c r="E180" t="s">
        <v>37</v>
      </c>
      <c r="F180" t="s">
        <v>171</v>
      </c>
      <c r="G180">
        <v>6.1169007864265717E-9</v>
      </c>
      <c r="H180">
        <v>4.4321956871951608E-8</v>
      </c>
      <c r="I180">
        <v>6.9265938933049798E-8</v>
      </c>
    </row>
    <row r="181" spans="1:9" x14ac:dyDescent="0.3">
      <c r="A181" s="71">
        <v>179</v>
      </c>
      <c r="B181" t="s">
        <v>650</v>
      </c>
      <c r="C181" t="s">
        <v>184</v>
      </c>
      <c r="D181" t="s">
        <v>170</v>
      </c>
      <c r="E181" t="s">
        <v>37</v>
      </c>
      <c r="F181" t="s">
        <v>171</v>
      </c>
      <c r="G181">
        <v>1.391653205538814E-11</v>
      </c>
      <c r="H181">
        <v>5.8912252280879122E-10</v>
      </c>
      <c r="I181">
        <v>1.784489605903805E-10</v>
      </c>
    </row>
    <row r="182" spans="1:9" x14ac:dyDescent="0.3">
      <c r="A182" s="71">
        <v>180</v>
      </c>
      <c r="B182" t="s">
        <v>651</v>
      </c>
      <c r="C182" t="s">
        <v>169</v>
      </c>
      <c r="D182" t="s">
        <v>170</v>
      </c>
      <c r="E182" t="s">
        <v>37</v>
      </c>
      <c r="F182" t="s">
        <v>171</v>
      </c>
      <c r="G182">
        <v>5.567126549752161E-4</v>
      </c>
      <c r="H182">
        <v>3.540360692638491E-2</v>
      </c>
      <c r="I182">
        <v>2.9870158603421019E-2</v>
      </c>
    </row>
    <row r="183" spans="1:9" x14ac:dyDescent="0.3">
      <c r="A183" s="71">
        <v>181</v>
      </c>
      <c r="B183" t="s">
        <v>652</v>
      </c>
      <c r="C183" t="s">
        <v>169</v>
      </c>
      <c r="D183" t="s">
        <v>170</v>
      </c>
      <c r="E183" t="s">
        <v>37</v>
      </c>
      <c r="F183" t="s">
        <v>171</v>
      </c>
      <c r="G183">
        <v>1.646246775331712E-9</v>
      </c>
      <c r="H183">
        <v>8.8000400286712188E-9</v>
      </c>
      <c r="I183">
        <v>8.0970753529296716E-9</v>
      </c>
    </row>
    <row r="184" spans="1:9" x14ac:dyDescent="0.3">
      <c r="A184" s="71">
        <v>182</v>
      </c>
      <c r="B184" t="s">
        <v>653</v>
      </c>
      <c r="C184" t="s">
        <v>169</v>
      </c>
      <c r="D184" t="s">
        <v>170</v>
      </c>
      <c r="E184" t="s">
        <v>37</v>
      </c>
      <c r="F184" t="s">
        <v>171</v>
      </c>
      <c r="G184">
        <v>6.6593535203204365E-7</v>
      </c>
      <c r="H184">
        <v>2.9575951344718039E-6</v>
      </c>
      <c r="I184">
        <v>1.3625418290911851E-6</v>
      </c>
    </row>
    <row r="185" spans="1:9" x14ac:dyDescent="0.3">
      <c r="A185" s="71">
        <v>183</v>
      </c>
      <c r="B185" t="s">
        <v>654</v>
      </c>
      <c r="C185" t="s">
        <v>184</v>
      </c>
      <c r="D185" t="s">
        <v>170</v>
      </c>
      <c r="E185" t="s">
        <v>37</v>
      </c>
      <c r="F185" t="s">
        <v>171</v>
      </c>
      <c r="G185">
        <v>1.157078192124044E-4</v>
      </c>
      <c r="H185">
        <v>3.2778796084127412E-4</v>
      </c>
      <c r="I185">
        <v>2.7287807985922541E-4</v>
      </c>
    </row>
    <row r="186" spans="1:9" x14ac:dyDescent="0.3">
      <c r="A186" s="71">
        <v>184</v>
      </c>
      <c r="B186" t="s">
        <v>655</v>
      </c>
      <c r="C186" t="s">
        <v>175</v>
      </c>
      <c r="D186" t="s">
        <v>176</v>
      </c>
      <c r="E186" t="s">
        <v>37</v>
      </c>
      <c r="F186" t="s">
        <v>171</v>
      </c>
      <c r="G186">
        <v>0.26506440558282851</v>
      </c>
      <c r="H186">
        <v>1.886204530645063</v>
      </c>
      <c r="I186">
        <v>2.2098189919205522</v>
      </c>
    </row>
    <row r="187" spans="1:9" x14ac:dyDescent="0.3">
      <c r="A187" s="71">
        <v>185</v>
      </c>
      <c r="B187" t="s">
        <v>656</v>
      </c>
      <c r="C187" t="s">
        <v>184</v>
      </c>
      <c r="D187" t="s">
        <v>170</v>
      </c>
      <c r="E187" t="s">
        <v>37</v>
      </c>
      <c r="F187" t="s">
        <v>171</v>
      </c>
      <c r="G187">
        <v>8.9964054945466331E-12</v>
      </c>
      <c r="H187">
        <v>2.049216141110379E-11</v>
      </c>
      <c r="I187">
        <v>2.5450372651509711E-11</v>
      </c>
    </row>
    <row r="188" spans="1:9" x14ac:dyDescent="0.3">
      <c r="A188" s="71">
        <v>186</v>
      </c>
      <c r="B188" t="s">
        <v>657</v>
      </c>
      <c r="C188" t="s">
        <v>169</v>
      </c>
      <c r="D188" t="s">
        <v>170</v>
      </c>
      <c r="E188" t="s">
        <v>37</v>
      </c>
      <c r="F188" t="s">
        <v>171</v>
      </c>
      <c r="G188">
        <v>1.7228496602852839E-5</v>
      </c>
      <c r="H188">
        <v>6.906190270392182E-5</v>
      </c>
      <c r="I188">
        <v>7.179244085562404E-5</v>
      </c>
    </row>
    <row r="189" spans="1:9" x14ac:dyDescent="0.3">
      <c r="A189" s="71">
        <v>187</v>
      </c>
      <c r="B189" t="s">
        <v>658</v>
      </c>
      <c r="C189" t="s">
        <v>169</v>
      </c>
      <c r="D189" t="s">
        <v>170</v>
      </c>
      <c r="E189" t="s">
        <v>37</v>
      </c>
      <c r="F189" t="s">
        <v>171</v>
      </c>
      <c r="G189">
        <v>6.0410593447395404E-3</v>
      </c>
      <c r="H189">
        <v>4.6790226882269761E-2</v>
      </c>
      <c r="I189">
        <v>4.2429184166372418E-2</v>
      </c>
    </row>
    <row r="190" spans="1:9" x14ac:dyDescent="0.3">
      <c r="A190" s="71">
        <v>188</v>
      </c>
      <c r="B190" t="s">
        <v>659</v>
      </c>
      <c r="C190" t="s">
        <v>169</v>
      </c>
      <c r="D190" t="s">
        <v>170</v>
      </c>
      <c r="E190" t="s">
        <v>37</v>
      </c>
      <c r="F190" t="s">
        <v>171</v>
      </c>
      <c r="G190">
        <v>4.4850103886525297E-5</v>
      </c>
      <c r="H190">
        <v>3.109075661536416E-2</v>
      </c>
      <c r="I190">
        <v>1.1228851992787199E-3</v>
      </c>
    </row>
    <row r="191" spans="1:9" x14ac:dyDescent="0.3">
      <c r="A191" s="71">
        <v>189</v>
      </c>
      <c r="B191" t="s">
        <v>484</v>
      </c>
      <c r="C191" t="s">
        <v>179</v>
      </c>
      <c r="D191" t="s">
        <v>170</v>
      </c>
      <c r="E191" t="s">
        <v>37</v>
      </c>
      <c r="F191" t="s">
        <v>171</v>
      </c>
      <c r="G191">
        <v>0</v>
      </c>
      <c r="H191">
        <v>0</v>
      </c>
      <c r="I191">
        <v>0</v>
      </c>
    </row>
    <row r="192" spans="1:9" x14ac:dyDescent="0.3">
      <c r="A192" s="71">
        <v>190</v>
      </c>
      <c r="B192" t="s">
        <v>93</v>
      </c>
      <c r="C192" t="s">
        <v>169</v>
      </c>
      <c r="D192" t="s">
        <v>170</v>
      </c>
      <c r="E192" t="s">
        <v>37</v>
      </c>
      <c r="F192" t="s">
        <v>171</v>
      </c>
      <c r="G192">
        <v>2.014875957676427E-2</v>
      </c>
      <c r="H192">
        <v>1.016320715729879</v>
      </c>
      <c r="I192">
        <v>0.84754135701098088</v>
      </c>
    </row>
    <row r="193" spans="1:9" x14ac:dyDescent="0.3">
      <c r="A193" s="71">
        <v>191</v>
      </c>
      <c r="B193" t="s">
        <v>321</v>
      </c>
      <c r="C193" t="s">
        <v>169</v>
      </c>
      <c r="D193" t="s">
        <v>170</v>
      </c>
      <c r="E193" t="s">
        <v>37</v>
      </c>
      <c r="F193" t="s">
        <v>171</v>
      </c>
      <c r="G193">
        <v>6.436967994081957E-4</v>
      </c>
      <c r="H193">
        <v>3.3781609107377951E-2</v>
      </c>
      <c r="I193">
        <v>2.864130762266065E-2</v>
      </c>
    </row>
    <row r="194" spans="1:9" x14ac:dyDescent="0.3">
      <c r="A194" s="71">
        <v>192</v>
      </c>
      <c r="B194" t="s">
        <v>660</v>
      </c>
      <c r="C194" t="s">
        <v>169</v>
      </c>
      <c r="D194" t="s">
        <v>170</v>
      </c>
      <c r="E194" t="s">
        <v>37</v>
      </c>
      <c r="F194" t="s">
        <v>171</v>
      </c>
      <c r="G194">
        <v>3.545380942563115E-7</v>
      </c>
      <c r="H194">
        <v>1.5364319233219289E-6</v>
      </c>
      <c r="I194">
        <v>7.0468571856257247E-7</v>
      </c>
    </row>
    <row r="195" spans="1:9" x14ac:dyDescent="0.3">
      <c r="A195" s="71">
        <v>193</v>
      </c>
      <c r="B195" t="s">
        <v>383</v>
      </c>
      <c r="C195" t="s">
        <v>169</v>
      </c>
      <c r="D195" t="s">
        <v>170</v>
      </c>
      <c r="E195" t="s">
        <v>37</v>
      </c>
      <c r="F195" t="s">
        <v>171</v>
      </c>
      <c r="G195">
        <v>2.0210481653305879E-4</v>
      </c>
      <c r="H195">
        <v>2.4623142906561249E-4</v>
      </c>
      <c r="I195">
        <v>1.2234382886428361E-3</v>
      </c>
    </row>
    <row r="196" spans="1:9" x14ac:dyDescent="0.3">
      <c r="A196" s="71">
        <v>194</v>
      </c>
      <c r="B196" t="s">
        <v>661</v>
      </c>
      <c r="C196" t="s">
        <v>184</v>
      </c>
      <c r="D196" t="s">
        <v>170</v>
      </c>
      <c r="E196" t="s">
        <v>37</v>
      </c>
      <c r="F196" t="s">
        <v>171</v>
      </c>
      <c r="G196">
        <v>7.9690883124566784E-9</v>
      </c>
      <c r="H196">
        <v>5.7630564086820813E-8</v>
      </c>
      <c r="I196">
        <v>9.0023993951824171E-8</v>
      </c>
    </row>
    <row r="197" spans="1:9" x14ac:dyDescent="0.3">
      <c r="A197" s="71">
        <v>195</v>
      </c>
      <c r="B197" t="s">
        <v>662</v>
      </c>
      <c r="C197" t="s">
        <v>184</v>
      </c>
      <c r="D197" t="s">
        <v>170</v>
      </c>
      <c r="E197" t="s">
        <v>37</v>
      </c>
      <c r="F197" t="s">
        <v>171</v>
      </c>
      <c r="G197">
        <v>1.8555504360754499E-12</v>
      </c>
      <c r="H197">
        <v>7.8550211187424898E-11</v>
      </c>
      <c r="I197">
        <v>2.3793358815932762E-11</v>
      </c>
    </row>
    <row r="198" spans="1:9" x14ac:dyDescent="0.3">
      <c r="A198" s="71">
        <v>196</v>
      </c>
      <c r="B198" t="s">
        <v>322</v>
      </c>
      <c r="C198" t="s">
        <v>169</v>
      </c>
      <c r="D198" t="s">
        <v>170</v>
      </c>
      <c r="E198" t="s">
        <v>37</v>
      </c>
      <c r="F198" t="s">
        <v>171</v>
      </c>
      <c r="G198">
        <v>1.0763071698160691E-5</v>
      </c>
      <c r="H198">
        <v>4.6176896053819628E-4</v>
      </c>
      <c r="I198">
        <v>5.30859775638961E-4</v>
      </c>
    </row>
    <row r="199" spans="1:9" x14ac:dyDescent="0.3">
      <c r="A199" s="71">
        <v>197</v>
      </c>
      <c r="B199" t="s">
        <v>663</v>
      </c>
      <c r="C199" t="s">
        <v>184</v>
      </c>
      <c r="D199" t="s">
        <v>170</v>
      </c>
      <c r="E199" t="s">
        <v>37</v>
      </c>
      <c r="F199" t="s">
        <v>171</v>
      </c>
      <c r="G199">
        <v>8.4247430301675546E-14</v>
      </c>
      <c r="H199">
        <v>1.9214313765358879E-13</v>
      </c>
      <c r="I199">
        <v>2.38379659200083E-13</v>
      </c>
    </row>
    <row r="200" spans="1:9" x14ac:dyDescent="0.3">
      <c r="A200" s="71">
        <v>198</v>
      </c>
      <c r="B200" t="s">
        <v>664</v>
      </c>
      <c r="C200" t="s">
        <v>184</v>
      </c>
      <c r="D200" t="s">
        <v>170</v>
      </c>
      <c r="E200" t="s">
        <v>37</v>
      </c>
      <c r="F200" t="s">
        <v>171</v>
      </c>
      <c r="G200">
        <v>1.5462606064308199E-9</v>
      </c>
      <c r="H200">
        <v>1.03954225722289E-8</v>
      </c>
      <c r="I200">
        <v>5.5071175214326107E-9</v>
      </c>
    </row>
    <row r="201" spans="1:9" x14ac:dyDescent="0.3">
      <c r="A201" s="71">
        <v>199</v>
      </c>
      <c r="B201" t="s">
        <v>323</v>
      </c>
      <c r="C201" t="s">
        <v>179</v>
      </c>
      <c r="D201" t="s">
        <v>170</v>
      </c>
      <c r="E201" t="s">
        <v>37</v>
      </c>
      <c r="F201" t="s">
        <v>171</v>
      </c>
      <c r="G201">
        <v>2.816221954579733E-2</v>
      </c>
      <c r="H201">
        <v>0.48635829496613209</v>
      </c>
      <c r="I201">
        <v>0.30252030538577529</v>
      </c>
    </row>
    <row r="202" spans="1:9" x14ac:dyDescent="0.3">
      <c r="A202" s="71">
        <v>200</v>
      </c>
      <c r="B202" t="s">
        <v>665</v>
      </c>
      <c r="C202" t="s">
        <v>169</v>
      </c>
      <c r="D202" t="s">
        <v>170</v>
      </c>
      <c r="E202" t="s">
        <v>37</v>
      </c>
      <c r="F202" t="s">
        <v>171</v>
      </c>
      <c r="G202">
        <v>3.5096017330175338E-9</v>
      </c>
      <c r="H202">
        <v>1.9327946469973391E-8</v>
      </c>
      <c r="I202">
        <v>1.5030180737834628E-8</v>
      </c>
    </row>
    <row r="203" spans="1:9" x14ac:dyDescent="0.3">
      <c r="A203" s="71">
        <v>201</v>
      </c>
      <c r="B203" t="s">
        <v>666</v>
      </c>
      <c r="C203" t="s">
        <v>184</v>
      </c>
      <c r="D203" t="s">
        <v>170</v>
      </c>
      <c r="E203" t="s">
        <v>37</v>
      </c>
      <c r="F203" t="s">
        <v>171</v>
      </c>
      <c r="G203">
        <v>1.3724162573623549E-8</v>
      </c>
      <c r="H203">
        <v>9.4177384475059448E-8</v>
      </c>
      <c r="I203">
        <v>4.9151565194725853E-8</v>
      </c>
    </row>
    <row r="204" spans="1:9" x14ac:dyDescent="0.3">
      <c r="A204" s="71">
        <v>202</v>
      </c>
      <c r="B204" t="s">
        <v>667</v>
      </c>
      <c r="C204" t="s">
        <v>184</v>
      </c>
      <c r="D204" t="s">
        <v>170</v>
      </c>
      <c r="E204" t="s">
        <v>37</v>
      </c>
      <c r="F204" t="s">
        <v>171</v>
      </c>
      <c r="G204">
        <v>9.8966416706061725E-10</v>
      </c>
      <c r="H204">
        <v>2.007303135918318E-8</v>
      </c>
      <c r="I204">
        <v>8.3202760218985261E-9</v>
      </c>
    </row>
    <row r="205" spans="1:9" x14ac:dyDescent="0.3">
      <c r="A205" s="71">
        <v>203</v>
      </c>
      <c r="B205" t="s">
        <v>668</v>
      </c>
      <c r="C205" t="s">
        <v>184</v>
      </c>
      <c r="D205" t="s">
        <v>170</v>
      </c>
      <c r="E205" t="s">
        <v>37</v>
      </c>
      <c r="F205" t="s">
        <v>171</v>
      </c>
      <c r="G205">
        <v>4.3475996913322579E-10</v>
      </c>
      <c r="H205">
        <v>6.3803736871220667E-9</v>
      </c>
      <c r="I205">
        <v>2.4610119420937239E-9</v>
      </c>
    </row>
    <row r="206" spans="1:9" x14ac:dyDescent="0.3">
      <c r="A206" s="71">
        <v>204</v>
      </c>
      <c r="B206" t="s">
        <v>669</v>
      </c>
      <c r="C206" t="s">
        <v>169</v>
      </c>
      <c r="D206" t="s">
        <v>170</v>
      </c>
      <c r="E206" t="s">
        <v>37</v>
      </c>
      <c r="F206" t="s">
        <v>171</v>
      </c>
      <c r="G206">
        <v>3.9995097413381148E-9</v>
      </c>
      <c r="H206">
        <v>8.9223127593339011E-9</v>
      </c>
      <c r="I206">
        <v>1.236187413816436E-8</v>
      </c>
    </row>
    <row r="207" spans="1:9" x14ac:dyDescent="0.3">
      <c r="A207" s="71">
        <v>205</v>
      </c>
      <c r="B207" t="s">
        <v>670</v>
      </c>
      <c r="C207" t="s">
        <v>184</v>
      </c>
      <c r="D207" t="s">
        <v>170</v>
      </c>
      <c r="E207" t="s">
        <v>37</v>
      </c>
      <c r="F207" t="s">
        <v>171</v>
      </c>
      <c r="G207">
        <v>1.2265048811125581E-11</v>
      </c>
      <c r="H207">
        <v>9.975966620115152E-11</v>
      </c>
      <c r="I207">
        <v>1.598970653846046E-10</v>
      </c>
    </row>
    <row r="208" spans="1:9" x14ac:dyDescent="0.3">
      <c r="A208" s="71">
        <v>206</v>
      </c>
      <c r="B208" t="s">
        <v>671</v>
      </c>
      <c r="C208" t="s">
        <v>184</v>
      </c>
      <c r="D208" t="s">
        <v>170</v>
      </c>
      <c r="E208" t="s">
        <v>37</v>
      </c>
      <c r="F208" t="s">
        <v>171</v>
      </c>
      <c r="G208">
        <v>6.4651755613139874E-8</v>
      </c>
      <c r="H208">
        <v>3.112413066345964E-7</v>
      </c>
      <c r="I208">
        <v>2.3036498988057389E-7</v>
      </c>
    </row>
    <row r="209" spans="1:9" x14ac:dyDescent="0.3">
      <c r="A209" s="71">
        <v>207</v>
      </c>
      <c r="B209" t="s">
        <v>329</v>
      </c>
      <c r="C209" t="s">
        <v>169</v>
      </c>
      <c r="D209" t="s">
        <v>170</v>
      </c>
      <c r="E209" t="s">
        <v>37</v>
      </c>
      <c r="F209" t="s">
        <v>171</v>
      </c>
      <c r="G209">
        <v>4.8170469311027758E-5</v>
      </c>
      <c r="H209">
        <v>1.9834089435422121E-3</v>
      </c>
      <c r="I209">
        <v>1.7435286350337719E-3</v>
      </c>
    </row>
    <row r="210" spans="1:9" x14ac:dyDescent="0.3">
      <c r="A210" s="71">
        <v>208</v>
      </c>
      <c r="B210" t="s">
        <v>389</v>
      </c>
      <c r="C210" t="s">
        <v>169</v>
      </c>
      <c r="D210" t="s">
        <v>170</v>
      </c>
      <c r="E210" t="s">
        <v>237</v>
      </c>
      <c r="F210" t="s">
        <v>171</v>
      </c>
      <c r="G210">
        <v>2.307221492545293E-2</v>
      </c>
      <c r="H210">
        <v>1.1997347084966019</v>
      </c>
      <c r="I210">
        <v>1.054942050286092</v>
      </c>
    </row>
    <row r="211" spans="1:9" x14ac:dyDescent="0.3">
      <c r="A211" s="71">
        <v>209</v>
      </c>
      <c r="B211" t="s">
        <v>672</v>
      </c>
      <c r="C211" t="s">
        <v>184</v>
      </c>
      <c r="D211" t="s">
        <v>170</v>
      </c>
      <c r="E211" t="s">
        <v>37</v>
      </c>
      <c r="F211" t="s">
        <v>171</v>
      </c>
      <c r="G211">
        <v>8.2683229289027155E-7</v>
      </c>
      <c r="H211">
        <v>4.8748409846117008E-6</v>
      </c>
      <c r="I211">
        <v>4.0042943456553088E-6</v>
      </c>
    </row>
    <row r="212" spans="1:9" x14ac:dyDescent="0.3">
      <c r="A212" s="71">
        <v>210</v>
      </c>
      <c r="B212" t="s">
        <v>330</v>
      </c>
      <c r="C212" t="s">
        <v>169</v>
      </c>
      <c r="D212" t="s">
        <v>170</v>
      </c>
      <c r="E212" t="s">
        <v>37</v>
      </c>
      <c r="F212" t="s">
        <v>171</v>
      </c>
      <c r="G212">
        <v>1.7285328363020409E-3</v>
      </c>
      <c r="H212">
        <v>9.2502256667226668E-2</v>
      </c>
      <c r="I212">
        <v>7.6754856206223937E-2</v>
      </c>
    </row>
    <row r="213" spans="1:9" x14ac:dyDescent="0.3">
      <c r="A213" s="71">
        <v>211</v>
      </c>
      <c r="B213" t="s">
        <v>673</v>
      </c>
      <c r="C213" t="s">
        <v>184</v>
      </c>
      <c r="D213" t="s">
        <v>170</v>
      </c>
      <c r="E213" t="s">
        <v>37</v>
      </c>
      <c r="F213" t="s">
        <v>171</v>
      </c>
      <c r="G213">
        <v>7.514717732049228E-7</v>
      </c>
      <c r="H213">
        <v>1.8122848549773591E-7</v>
      </c>
      <c r="I213">
        <v>2.7646177041989767E-7</v>
      </c>
    </row>
    <row r="214" spans="1:9" x14ac:dyDescent="0.3">
      <c r="A214" s="71">
        <v>212</v>
      </c>
      <c r="B214" t="s">
        <v>674</v>
      </c>
      <c r="C214" t="s">
        <v>184</v>
      </c>
      <c r="D214" t="s">
        <v>170</v>
      </c>
      <c r="E214" t="s">
        <v>37</v>
      </c>
      <c r="F214" t="s">
        <v>171</v>
      </c>
      <c r="G214">
        <v>2.380909686212485E-8</v>
      </c>
      <c r="H214">
        <v>1.7042772590098421E-7</v>
      </c>
      <c r="I214">
        <v>3.6169110222538692E-7</v>
      </c>
    </row>
    <row r="215" spans="1:9" x14ac:dyDescent="0.3">
      <c r="A215" s="71">
        <v>213</v>
      </c>
      <c r="B215" t="s">
        <v>675</v>
      </c>
      <c r="C215" t="s">
        <v>184</v>
      </c>
      <c r="D215" t="s">
        <v>170</v>
      </c>
      <c r="E215" t="s">
        <v>37</v>
      </c>
      <c r="F215" t="s">
        <v>171</v>
      </c>
      <c r="G215">
        <v>5.5427775943650143E-10</v>
      </c>
      <c r="H215">
        <v>3.9675716641105906E-9</v>
      </c>
      <c r="I215">
        <v>8.420199006722271E-9</v>
      </c>
    </row>
    <row r="216" spans="1:9" x14ac:dyDescent="0.3">
      <c r="A216" s="71">
        <v>214</v>
      </c>
      <c r="B216" t="s">
        <v>331</v>
      </c>
      <c r="C216" t="s">
        <v>169</v>
      </c>
      <c r="D216" t="s">
        <v>170</v>
      </c>
      <c r="E216" t="s">
        <v>37</v>
      </c>
      <c r="F216" t="s">
        <v>171</v>
      </c>
      <c r="G216">
        <v>3.3352452352558448E-5</v>
      </c>
      <c r="H216">
        <v>8.0015813569433514E-4</v>
      </c>
      <c r="I216">
        <v>9.3403390837550168E-4</v>
      </c>
    </row>
    <row r="217" spans="1:9" x14ac:dyDescent="0.3">
      <c r="A217" s="71">
        <v>215</v>
      </c>
      <c r="B217" t="s">
        <v>676</v>
      </c>
      <c r="C217" t="s">
        <v>184</v>
      </c>
      <c r="D217" t="s">
        <v>170</v>
      </c>
      <c r="E217" t="s">
        <v>37</v>
      </c>
      <c r="F217" t="s">
        <v>171</v>
      </c>
      <c r="G217">
        <v>1.0531059783256781E-9</v>
      </c>
      <c r="H217">
        <v>4.9634077297804654E-9</v>
      </c>
      <c r="I217">
        <v>3.4102389443775769E-9</v>
      </c>
    </row>
    <row r="218" spans="1:9" x14ac:dyDescent="0.3">
      <c r="A218" s="71">
        <v>216</v>
      </c>
      <c r="B218" t="s">
        <v>677</v>
      </c>
      <c r="C218" t="s">
        <v>184</v>
      </c>
      <c r="D218" t="s">
        <v>170</v>
      </c>
      <c r="E218" t="s">
        <v>37</v>
      </c>
      <c r="F218" t="s">
        <v>171</v>
      </c>
      <c r="G218">
        <v>1.49039638968028E-12</v>
      </c>
      <c r="H218">
        <v>3.6033769639625569E-12</v>
      </c>
      <c r="I218">
        <v>1.738778733640732E-12</v>
      </c>
    </row>
    <row r="219" spans="1:9" x14ac:dyDescent="0.3">
      <c r="A219" s="71">
        <v>217</v>
      </c>
      <c r="B219" t="s">
        <v>678</v>
      </c>
      <c r="C219" t="s">
        <v>184</v>
      </c>
      <c r="D219" t="s">
        <v>170</v>
      </c>
      <c r="E219" t="s">
        <v>37</v>
      </c>
      <c r="F219" t="s">
        <v>171</v>
      </c>
      <c r="G219">
        <v>7.9440731612330815E-11</v>
      </c>
      <c r="H219">
        <v>1.8118049862118351E-10</v>
      </c>
      <c r="I219">
        <v>2.2477901652956721E-10</v>
      </c>
    </row>
    <row r="220" spans="1:9" x14ac:dyDescent="0.3">
      <c r="A220" s="71">
        <v>218</v>
      </c>
      <c r="B220" t="s">
        <v>679</v>
      </c>
      <c r="C220" t="s">
        <v>184</v>
      </c>
      <c r="D220" t="s">
        <v>170</v>
      </c>
      <c r="E220" t="s">
        <v>37</v>
      </c>
      <c r="F220" t="s">
        <v>171</v>
      </c>
      <c r="G220">
        <v>8.2215082743644959E-10</v>
      </c>
      <c r="H220">
        <v>5.5238214278149884E-9</v>
      </c>
      <c r="I220">
        <v>2.9490348831112301E-9</v>
      </c>
    </row>
    <row r="221" spans="1:9" x14ac:dyDescent="0.3">
      <c r="A221" s="71">
        <v>219</v>
      </c>
      <c r="B221" t="s">
        <v>680</v>
      </c>
      <c r="C221" t="s">
        <v>184</v>
      </c>
      <c r="D221" t="s">
        <v>170</v>
      </c>
      <c r="E221" t="s">
        <v>37</v>
      </c>
      <c r="F221" t="s">
        <v>171</v>
      </c>
      <c r="G221">
        <v>4.2131768290431702E-15</v>
      </c>
      <c r="H221">
        <v>3.0910576073475667E-14</v>
      </c>
      <c r="I221">
        <v>1.6115939205768079E-14</v>
      </c>
    </row>
    <row r="222" spans="1:9" x14ac:dyDescent="0.3">
      <c r="A222" s="71">
        <v>220</v>
      </c>
      <c r="B222" t="s">
        <v>681</v>
      </c>
      <c r="C222" t="s">
        <v>184</v>
      </c>
      <c r="D222" t="s">
        <v>170</v>
      </c>
      <c r="E222" t="s">
        <v>37</v>
      </c>
      <c r="F222" t="s">
        <v>171</v>
      </c>
      <c r="G222">
        <v>2.6184619318355711E-11</v>
      </c>
      <c r="H222">
        <v>1.8586515282284101E-10</v>
      </c>
      <c r="I222">
        <v>2.4507581301457971E-10</v>
      </c>
    </row>
    <row r="223" spans="1:9" x14ac:dyDescent="0.3">
      <c r="A223" s="71">
        <v>221</v>
      </c>
      <c r="B223" t="s">
        <v>333</v>
      </c>
      <c r="C223" t="s">
        <v>169</v>
      </c>
      <c r="D223" t="s">
        <v>170</v>
      </c>
      <c r="E223" t="s">
        <v>37</v>
      </c>
      <c r="F223" t="s">
        <v>171</v>
      </c>
      <c r="G223">
        <v>1.732999991497256E-6</v>
      </c>
      <c r="H223">
        <v>1.33326852070584E-4</v>
      </c>
      <c r="I223">
        <v>8.1209764196118632E-5</v>
      </c>
    </row>
    <row r="224" spans="1:9" x14ac:dyDescent="0.3">
      <c r="A224" s="71">
        <v>222</v>
      </c>
      <c r="B224" t="s">
        <v>682</v>
      </c>
      <c r="C224" t="s">
        <v>184</v>
      </c>
      <c r="D224" t="s">
        <v>170</v>
      </c>
      <c r="E224" t="s">
        <v>37</v>
      </c>
      <c r="F224" t="s">
        <v>171</v>
      </c>
      <c r="G224">
        <v>4.6473390919167036E-13</v>
      </c>
      <c r="H224">
        <v>1.059918755620971E-12</v>
      </c>
      <c r="I224">
        <v>1.314973174800189E-12</v>
      </c>
    </row>
    <row r="225" spans="1:9" x14ac:dyDescent="0.3">
      <c r="A225" s="71">
        <v>223</v>
      </c>
      <c r="B225" t="s">
        <v>683</v>
      </c>
      <c r="C225" t="s">
        <v>184</v>
      </c>
      <c r="D225" t="s">
        <v>170</v>
      </c>
      <c r="E225" t="s">
        <v>37</v>
      </c>
      <c r="F225" t="s">
        <v>171</v>
      </c>
      <c r="G225">
        <v>3.8746588869622732E-9</v>
      </c>
      <c r="H225">
        <v>1.509895176155637E-7</v>
      </c>
      <c r="I225">
        <v>4.6168460283938773E-8</v>
      </c>
    </row>
    <row r="226" spans="1:9" x14ac:dyDescent="0.3">
      <c r="A226" s="71">
        <v>224</v>
      </c>
      <c r="B226" t="s">
        <v>684</v>
      </c>
      <c r="C226" t="s">
        <v>184</v>
      </c>
      <c r="D226" t="s">
        <v>170</v>
      </c>
      <c r="E226" t="s">
        <v>37</v>
      </c>
      <c r="F226" t="s">
        <v>171</v>
      </c>
      <c r="G226">
        <v>1.186457588708108E-7</v>
      </c>
      <c r="H226">
        <v>2.2980663439666829E-7</v>
      </c>
      <c r="I226">
        <v>3.7804673896775208E-7</v>
      </c>
    </row>
    <row r="227" spans="1:9" x14ac:dyDescent="0.3">
      <c r="A227" s="71">
        <v>225</v>
      </c>
      <c r="B227" t="s">
        <v>491</v>
      </c>
      <c r="C227" t="s">
        <v>184</v>
      </c>
      <c r="D227" t="s">
        <v>170</v>
      </c>
      <c r="E227" t="s">
        <v>37</v>
      </c>
      <c r="F227" t="s">
        <v>171</v>
      </c>
      <c r="G227">
        <v>6.8410563463063389E-10</v>
      </c>
      <c r="H227">
        <v>3.1657931367652081E-9</v>
      </c>
      <c r="I227">
        <v>2.3720463673687009E-9</v>
      </c>
    </row>
    <row r="228" spans="1:9" x14ac:dyDescent="0.3">
      <c r="A228" s="71">
        <v>226</v>
      </c>
      <c r="B228" t="s">
        <v>685</v>
      </c>
      <c r="C228" t="s">
        <v>184</v>
      </c>
      <c r="D228" t="s">
        <v>170</v>
      </c>
      <c r="E228" t="s">
        <v>37</v>
      </c>
      <c r="F228" t="s">
        <v>171</v>
      </c>
      <c r="G228">
        <v>1.3844797343220319E-9</v>
      </c>
      <c r="H228">
        <v>1.5288802721244209E-7</v>
      </c>
      <c r="I228">
        <v>4.3207852441540797E-8</v>
      </c>
    </row>
    <row r="229" spans="1:9" x14ac:dyDescent="0.3">
      <c r="A229" s="71">
        <v>227</v>
      </c>
      <c r="B229" t="s">
        <v>686</v>
      </c>
      <c r="C229" t="s">
        <v>184</v>
      </c>
      <c r="D229" t="s">
        <v>170</v>
      </c>
      <c r="E229" t="s">
        <v>37</v>
      </c>
      <c r="F229" t="s">
        <v>171</v>
      </c>
      <c r="G229">
        <v>4.1152804106202366E-6</v>
      </c>
      <c r="H229">
        <v>2.780945947634584E-5</v>
      </c>
      <c r="I229">
        <v>5.8984477056857549E-5</v>
      </c>
    </row>
    <row r="230" spans="1:9" x14ac:dyDescent="0.3">
      <c r="A230" s="71">
        <v>228</v>
      </c>
      <c r="B230" t="s">
        <v>687</v>
      </c>
      <c r="C230" t="s">
        <v>184</v>
      </c>
      <c r="D230" t="s">
        <v>170</v>
      </c>
      <c r="E230" t="s">
        <v>37</v>
      </c>
      <c r="F230" t="s">
        <v>171</v>
      </c>
      <c r="G230">
        <v>1.092202268124481E-10</v>
      </c>
      <c r="H230">
        <v>7.9742874336600386E-10</v>
      </c>
      <c r="I230">
        <v>1.270743622039367E-9</v>
      </c>
    </row>
    <row r="231" spans="1:9" x14ac:dyDescent="0.3">
      <c r="A231" s="71">
        <v>229</v>
      </c>
      <c r="B231" t="s">
        <v>688</v>
      </c>
      <c r="C231" t="s">
        <v>184</v>
      </c>
      <c r="D231" t="s">
        <v>170</v>
      </c>
      <c r="E231" t="s">
        <v>37</v>
      </c>
      <c r="F231" t="s">
        <v>171</v>
      </c>
      <c r="G231">
        <v>1.108915340974093E-10</v>
      </c>
      <c r="H231">
        <v>7.5639918824021637E-10</v>
      </c>
      <c r="I231">
        <v>4.3107789933728789E-10</v>
      </c>
    </row>
    <row r="232" spans="1:9" x14ac:dyDescent="0.3">
      <c r="A232" s="71">
        <v>230</v>
      </c>
      <c r="B232" t="s">
        <v>689</v>
      </c>
      <c r="C232" t="s">
        <v>169</v>
      </c>
      <c r="D232" t="s">
        <v>170</v>
      </c>
      <c r="E232" t="s">
        <v>37</v>
      </c>
      <c r="F232" t="s">
        <v>171</v>
      </c>
      <c r="G232">
        <v>2.7401438643130531E-21</v>
      </c>
      <c r="H232">
        <v>6.6252467887466541E-21</v>
      </c>
      <c r="I232">
        <v>3.1898500306786919E-21</v>
      </c>
    </row>
    <row r="233" spans="1:9" x14ac:dyDescent="0.3">
      <c r="A233" s="71">
        <v>231</v>
      </c>
      <c r="B233" t="s">
        <v>690</v>
      </c>
      <c r="C233" t="s">
        <v>169</v>
      </c>
      <c r="D233" t="s">
        <v>170</v>
      </c>
      <c r="E233" t="s">
        <v>37</v>
      </c>
      <c r="F233" t="s">
        <v>171</v>
      </c>
      <c r="G233">
        <v>4.3080151257029329E-13</v>
      </c>
      <c r="H233">
        <v>3.451995775614366E-12</v>
      </c>
      <c r="I233">
        <v>4.7479593161491556E-12</v>
      </c>
    </row>
    <row r="234" spans="1:9" x14ac:dyDescent="0.3">
      <c r="A234" s="71">
        <v>232</v>
      </c>
      <c r="B234" t="s">
        <v>691</v>
      </c>
      <c r="C234" t="s">
        <v>169</v>
      </c>
      <c r="D234" t="s">
        <v>170</v>
      </c>
      <c r="E234" t="s">
        <v>37</v>
      </c>
      <c r="F234" t="s">
        <v>171</v>
      </c>
      <c r="G234">
        <v>1.8645280768731411E-7</v>
      </c>
      <c r="H234">
        <v>2.3894312995618489E-6</v>
      </c>
      <c r="I234">
        <v>4.4442907546473498E-5</v>
      </c>
    </row>
    <row r="235" spans="1:9" x14ac:dyDescent="0.3">
      <c r="A235" s="71">
        <v>233</v>
      </c>
      <c r="B235" t="s">
        <v>692</v>
      </c>
      <c r="C235" t="s">
        <v>169</v>
      </c>
      <c r="D235" t="s">
        <v>170</v>
      </c>
      <c r="E235" t="s">
        <v>37</v>
      </c>
      <c r="F235" t="s">
        <v>171</v>
      </c>
      <c r="G235">
        <v>9.0599828909640609E-8</v>
      </c>
      <c r="H235">
        <v>8.9668082158512223E-7</v>
      </c>
      <c r="I235">
        <v>5.4569350553730968E-6</v>
      </c>
    </row>
    <row r="236" spans="1:9" x14ac:dyDescent="0.3">
      <c r="A236" s="71">
        <v>234</v>
      </c>
      <c r="B236" t="s">
        <v>693</v>
      </c>
      <c r="C236" t="s">
        <v>169</v>
      </c>
      <c r="D236" t="s">
        <v>170</v>
      </c>
      <c r="E236" t="s">
        <v>37</v>
      </c>
      <c r="F236" t="s">
        <v>171</v>
      </c>
      <c r="G236">
        <v>3.9998704408387001E-8</v>
      </c>
      <c r="H236">
        <v>6.0443369254913402E-7</v>
      </c>
      <c r="I236">
        <v>9.0880991041403385E-6</v>
      </c>
    </row>
    <row r="237" spans="1:9" x14ac:dyDescent="0.3">
      <c r="A237" s="71">
        <v>235</v>
      </c>
      <c r="B237" t="s">
        <v>694</v>
      </c>
      <c r="C237" t="s">
        <v>169</v>
      </c>
      <c r="D237" t="s">
        <v>170</v>
      </c>
      <c r="E237" t="s">
        <v>37</v>
      </c>
      <c r="F237" t="s">
        <v>171</v>
      </c>
      <c r="G237">
        <v>4.2417169857647161E-10</v>
      </c>
      <c r="H237">
        <v>5.8771474572751347E-9</v>
      </c>
      <c r="I237">
        <v>1.1326808545115879E-7</v>
      </c>
    </row>
    <row r="238" spans="1:9" x14ac:dyDescent="0.3">
      <c r="A238" s="71">
        <v>236</v>
      </c>
      <c r="B238" t="s">
        <v>695</v>
      </c>
      <c r="C238" t="s">
        <v>169</v>
      </c>
      <c r="D238" t="s">
        <v>170</v>
      </c>
      <c r="E238" t="s">
        <v>37</v>
      </c>
      <c r="F238" t="s">
        <v>171</v>
      </c>
      <c r="G238">
        <v>2.606701477461542E-2</v>
      </c>
      <c r="H238">
        <v>4.7661891868706956</v>
      </c>
      <c r="I238">
        <v>0.73985866497886621</v>
      </c>
    </row>
    <row r="239" spans="1:9" x14ac:dyDescent="0.3">
      <c r="A239" s="71">
        <v>237</v>
      </c>
      <c r="B239" t="s">
        <v>696</v>
      </c>
      <c r="C239" t="s">
        <v>169</v>
      </c>
      <c r="D239" t="s">
        <v>170</v>
      </c>
      <c r="E239" t="s">
        <v>37</v>
      </c>
      <c r="F239" t="s">
        <v>171</v>
      </c>
      <c r="G239">
        <v>1.205641475784875E-3</v>
      </c>
      <c r="H239">
        <v>1.233717114218384E-2</v>
      </c>
      <c r="I239">
        <v>5.177909131420644E-3</v>
      </c>
    </row>
    <row r="240" spans="1:9" x14ac:dyDescent="0.3">
      <c r="A240" s="71">
        <v>238</v>
      </c>
      <c r="B240" t="s">
        <v>697</v>
      </c>
      <c r="C240" t="s">
        <v>169</v>
      </c>
      <c r="D240" t="s">
        <v>170</v>
      </c>
      <c r="E240" t="s">
        <v>37</v>
      </c>
      <c r="F240" t="s">
        <v>171</v>
      </c>
      <c r="G240">
        <v>1.5544128886014951E-6</v>
      </c>
      <c r="H240">
        <v>1.5979137073241501E-3</v>
      </c>
      <c r="I240">
        <v>2.8396843055153442E-4</v>
      </c>
    </row>
    <row r="241" spans="1:9" x14ac:dyDescent="0.3">
      <c r="A241" s="71">
        <v>239</v>
      </c>
      <c r="B241" t="s">
        <v>698</v>
      </c>
      <c r="C241" t="s">
        <v>169</v>
      </c>
      <c r="D241" t="s">
        <v>170</v>
      </c>
      <c r="E241" t="s">
        <v>37</v>
      </c>
      <c r="F241" t="s">
        <v>171</v>
      </c>
      <c r="G241">
        <v>1.141792854383104E-7</v>
      </c>
      <c r="H241">
        <v>2.1970077025263369E-7</v>
      </c>
      <c r="I241">
        <v>2.161756939923039E-7</v>
      </c>
    </row>
    <row r="242" spans="1:9" x14ac:dyDescent="0.3">
      <c r="A242" s="71">
        <v>240</v>
      </c>
      <c r="B242" t="s">
        <v>699</v>
      </c>
      <c r="C242" t="s">
        <v>169</v>
      </c>
      <c r="D242" t="s">
        <v>170</v>
      </c>
      <c r="E242" t="s">
        <v>37</v>
      </c>
      <c r="F242" t="s">
        <v>171</v>
      </c>
      <c r="G242">
        <v>4.6793166484209291E-10</v>
      </c>
      <c r="H242">
        <v>6.4833634054428692E-9</v>
      </c>
      <c r="I242">
        <v>1.2496307314421261E-7</v>
      </c>
    </row>
    <row r="243" spans="1:9" x14ac:dyDescent="0.3">
      <c r="A243" s="71">
        <v>241</v>
      </c>
      <c r="B243" t="s">
        <v>700</v>
      </c>
      <c r="C243" t="s">
        <v>169</v>
      </c>
      <c r="D243" t="s">
        <v>170</v>
      </c>
      <c r="E243" t="s">
        <v>37</v>
      </c>
      <c r="F243" t="s">
        <v>171</v>
      </c>
      <c r="G243">
        <v>1.349637416699415E-7</v>
      </c>
      <c r="H243">
        <v>1.870001828284674E-6</v>
      </c>
      <c r="I243">
        <v>3.6039846461424951E-5</v>
      </c>
    </row>
    <row r="244" spans="1:9" x14ac:dyDescent="0.3">
      <c r="A244" s="71">
        <v>242</v>
      </c>
      <c r="B244" t="s">
        <v>701</v>
      </c>
      <c r="C244" t="s">
        <v>169</v>
      </c>
      <c r="D244" t="s">
        <v>170</v>
      </c>
      <c r="E244" t="s">
        <v>37</v>
      </c>
      <c r="F244" t="s">
        <v>171</v>
      </c>
      <c r="G244">
        <v>9.8553860325940001E-10</v>
      </c>
      <c r="H244">
        <v>5.244273129293904E-9</v>
      </c>
      <c r="I244">
        <v>4.7965628438552858E-9</v>
      </c>
    </row>
    <row r="245" spans="1:9" x14ac:dyDescent="0.3">
      <c r="A245" s="71">
        <v>243</v>
      </c>
      <c r="B245" t="s">
        <v>702</v>
      </c>
      <c r="C245" t="s">
        <v>169</v>
      </c>
      <c r="D245" t="s">
        <v>170</v>
      </c>
      <c r="E245" t="s">
        <v>37</v>
      </c>
      <c r="F245" t="s">
        <v>171</v>
      </c>
      <c r="G245">
        <v>8.3978011151361818E-5</v>
      </c>
      <c r="H245">
        <v>8.9211353563315159E-4</v>
      </c>
      <c r="I245">
        <v>1.250660815233118E-3</v>
      </c>
    </row>
    <row r="246" spans="1:9" x14ac:dyDescent="0.3">
      <c r="A246" s="71">
        <v>244</v>
      </c>
      <c r="B246" t="s">
        <v>703</v>
      </c>
      <c r="C246" t="s">
        <v>184</v>
      </c>
      <c r="D246" t="s">
        <v>170</v>
      </c>
      <c r="E246" t="s">
        <v>37</v>
      </c>
      <c r="F246" t="s">
        <v>171</v>
      </c>
      <c r="G246">
        <v>0</v>
      </c>
      <c r="H246">
        <v>0</v>
      </c>
      <c r="I246">
        <v>0</v>
      </c>
    </row>
    <row r="247" spans="1:9" x14ac:dyDescent="0.3">
      <c r="A247" s="71">
        <v>245</v>
      </c>
      <c r="B247" t="s">
        <v>704</v>
      </c>
      <c r="C247" t="s">
        <v>184</v>
      </c>
      <c r="D247" t="s">
        <v>170</v>
      </c>
      <c r="E247" t="s">
        <v>37</v>
      </c>
      <c r="F247" t="s">
        <v>171</v>
      </c>
      <c r="G247">
        <v>3.8644765812421119E-7</v>
      </c>
      <c r="H247">
        <v>1.7848736815243379E-6</v>
      </c>
      <c r="I247">
        <v>1.3399870091755981E-6</v>
      </c>
    </row>
    <row r="248" spans="1:9" x14ac:dyDescent="0.3">
      <c r="A248" s="71">
        <v>246</v>
      </c>
      <c r="B248" t="s">
        <v>705</v>
      </c>
      <c r="C248" t="s">
        <v>169</v>
      </c>
      <c r="D248" t="s">
        <v>170</v>
      </c>
      <c r="E248" t="s">
        <v>37</v>
      </c>
      <c r="F248" t="s">
        <v>171</v>
      </c>
      <c r="G248">
        <v>5.0807640879353092E-10</v>
      </c>
      <c r="H248">
        <v>2.6826017106236038E-9</v>
      </c>
      <c r="I248">
        <v>2.3644750434823099E-9</v>
      </c>
    </row>
    <row r="249" spans="1:9" x14ac:dyDescent="0.3">
      <c r="A249" s="71">
        <v>247</v>
      </c>
      <c r="B249" t="s">
        <v>706</v>
      </c>
      <c r="C249" t="s">
        <v>169</v>
      </c>
      <c r="D249" t="s">
        <v>170</v>
      </c>
      <c r="E249" t="s">
        <v>37</v>
      </c>
      <c r="F249" t="s">
        <v>171</v>
      </c>
      <c r="G249">
        <v>1.0878883653297051E-6</v>
      </c>
      <c r="H249">
        <v>4.8138547718886842E-6</v>
      </c>
      <c r="I249">
        <v>2.2135093724641069E-6</v>
      </c>
    </row>
    <row r="250" spans="1:9" x14ac:dyDescent="0.3">
      <c r="A250" s="71">
        <v>248</v>
      </c>
      <c r="B250" t="s">
        <v>707</v>
      </c>
      <c r="C250" t="s">
        <v>169</v>
      </c>
      <c r="D250" t="s">
        <v>170</v>
      </c>
      <c r="E250" t="s">
        <v>37</v>
      </c>
      <c r="F250" t="s">
        <v>171</v>
      </c>
      <c r="G250">
        <v>2.8166981398320608E-9</v>
      </c>
      <c r="H250">
        <v>5.4431496675831517E-9</v>
      </c>
      <c r="I250">
        <v>5.5941055973118393E-9</v>
      </c>
    </row>
    <row r="251" spans="1:9" x14ac:dyDescent="0.3">
      <c r="A251" s="71">
        <v>249</v>
      </c>
      <c r="B251" t="s">
        <v>708</v>
      </c>
      <c r="C251" t="s">
        <v>169</v>
      </c>
      <c r="D251" t="s">
        <v>170</v>
      </c>
      <c r="E251" t="s">
        <v>37</v>
      </c>
      <c r="F251" t="s">
        <v>171</v>
      </c>
      <c r="G251">
        <v>1.20029992274617E-8</v>
      </c>
      <c r="H251">
        <v>5.4921612380103993E-8</v>
      </c>
      <c r="I251">
        <v>3.9758102935316151E-8</v>
      </c>
    </row>
    <row r="252" spans="1:9" x14ac:dyDescent="0.3">
      <c r="A252" s="71">
        <v>250</v>
      </c>
      <c r="B252" t="s">
        <v>709</v>
      </c>
      <c r="C252" t="s">
        <v>169</v>
      </c>
      <c r="D252" t="s">
        <v>170</v>
      </c>
      <c r="E252" t="s">
        <v>37</v>
      </c>
      <c r="F252" t="s">
        <v>171</v>
      </c>
      <c r="G252">
        <v>5.3649837919159484E-4</v>
      </c>
      <c r="H252">
        <v>2.295287937946621E-3</v>
      </c>
      <c r="I252">
        <v>1.0460577862445679E-3</v>
      </c>
    </row>
    <row r="253" spans="1:9" x14ac:dyDescent="0.3">
      <c r="A253" s="71">
        <v>251</v>
      </c>
      <c r="B253" t="s">
        <v>710</v>
      </c>
      <c r="C253" t="s">
        <v>169</v>
      </c>
      <c r="D253" t="s">
        <v>170</v>
      </c>
      <c r="E253" t="s">
        <v>37</v>
      </c>
      <c r="F253" t="s">
        <v>171</v>
      </c>
      <c r="G253">
        <v>2.6443356822344082E-9</v>
      </c>
      <c r="H253">
        <v>1.168370295511782E-8</v>
      </c>
      <c r="I253">
        <v>7.5247095525638269E-9</v>
      </c>
    </row>
    <row r="254" spans="1:9" x14ac:dyDescent="0.3">
      <c r="A254" s="71">
        <v>252</v>
      </c>
      <c r="B254" t="s">
        <v>711</v>
      </c>
      <c r="C254" t="s">
        <v>169</v>
      </c>
      <c r="D254" t="s">
        <v>170</v>
      </c>
      <c r="E254" t="s">
        <v>37</v>
      </c>
      <c r="F254" t="s">
        <v>171</v>
      </c>
      <c r="G254">
        <v>4.3907484479435838E-9</v>
      </c>
      <c r="H254">
        <v>9.7949409756048609E-9</v>
      </c>
      <c r="I254">
        <v>1.357104775990254E-8</v>
      </c>
    </row>
    <row r="255" spans="1:9" x14ac:dyDescent="0.3">
      <c r="A255" s="71">
        <v>253</v>
      </c>
      <c r="B255" t="s">
        <v>712</v>
      </c>
      <c r="C255" t="s">
        <v>184</v>
      </c>
      <c r="D255" t="s">
        <v>170</v>
      </c>
      <c r="E255" t="s">
        <v>37</v>
      </c>
      <c r="F255" t="s">
        <v>171</v>
      </c>
      <c r="G255">
        <v>2.6619707786222258E-13</v>
      </c>
      <c r="H255">
        <v>6.0711574928003229E-13</v>
      </c>
      <c r="I255">
        <v>7.5320954565779749E-13</v>
      </c>
    </row>
    <row r="256" spans="1:9" x14ac:dyDescent="0.3">
      <c r="A256" s="71">
        <v>254</v>
      </c>
      <c r="B256" t="s">
        <v>713</v>
      </c>
      <c r="C256" t="s">
        <v>184</v>
      </c>
      <c r="D256" t="s">
        <v>170</v>
      </c>
      <c r="E256" t="s">
        <v>37</v>
      </c>
      <c r="F256" t="s">
        <v>171</v>
      </c>
      <c r="G256">
        <v>7.7831492377247632E-8</v>
      </c>
      <c r="H256">
        <v>5.5892509547298938E-7</v>
      </c>
      <c r="I256">
        <v>1.088826295056171E-6</v>
      </c>
    </row>
    <row r="257" spans="1:9" x14ac:dyDescent="0.3">
      <c r="A257" s="71">
        <v>255</v>
      </c>
      <c r="B257" t="s">
        <v>714</v>
      </c>
      <c r="C257" t="s">
        <v>184</v>
      </c>
      <c r="D257" t="s">
        <v>170</v>
      </c>
      <c r="E257" t="s">
        <v>37</v>
      </c>
      <c r="F257" t="s">
        <v>171</v>
      </c>
      <c r="G257">
        <v>1.9999620832566339E-7</v>
      </c>
      <c r="H257">
        <v>9.4004035758968395E-8</v>
      </c>
      <c r="I257">
        <v>1.2772977597877039E-7</v>
      </c>
    </row>
    <row r="258" spans="1:9" x14ac:dyDescent="0.3">
      <c r="A258" s="71">
        <v>256</v>
      </c>
      <c r="B258" t="s">
        <v>715</v>
      </c>
      <c r="C258" t="s">
        <v>184</v>
      </c>
      <c r="D258" t="s">
        <v>170</v>
      </c>
      <c r="E258" t="s">
        <v>37</v>
      </c>
      <c r="F258" t="s">
        <v>171</v>
      </c>
      <c r="G258">
        <v>2.69590031132645E-9</v>
      </c>
      <c r="H258">
        <v>6.1407663717201161E-9</v>
      </c>
      <c r="I258">
        <v>7.62656458693E-9</v>
      </c>
    </row>
    <row r="259" spans="1:9" x14ac:dyDescent="0.3">
      <c r="A259" s="71">
        <v>257</v>
      </c>
      <c r="B259" t="s">
        <v>334</v>
      </c>
      <c r="C259" t="s">
        <v>169</v>
      </c>
      <c r="D259" t="s">
        <v>170</v>
      </c>
      <c r="E259" t="s">
        <v>37</v>
      </c>
      <c r="F259" t="s">
        <v>171</v>
      </c>
      <c r="G259">
        <v>3.5256184464197192E-6</v>
      </c>
      <c r="H259">
        <v>1.3173976188335319E-4</v>
      </c>
      <c r="I259">
        <v>1.180051958711169E-4</v>
      </c>
    </row>
    <row r="260" spans="1:9" x14ac:dyDescent="0.3">
      <c r="A260" s="71">
        <v>258</v>
      </c>
      <c r="B260" t="s">
        <v>716</v>
      </c>
      <c r="C260" t="s">
        <v>169</v>
      </c>
      <c r="D260" t="s">
        <v>170</v>
      </c>
      <c r="E260" t="s">
        <v>37</v>
      </c>
      <c r="F260" t="s">
        <v>171</v>
      </c>
      <c r="G260">
        <v>0</v>
      </c>
      <c r="H260">
        <v>0</v>
      </c>
      <c r="I260">
        <v>0</v>
      </c>
    </row>
    <row r="261" spans="1:9" x14ac:dyDescent="0.3">
      <c r="A261" s="71">
        <v>259</v>
      </c>
      <c r="B261" t="s">
        <v>717</v>
      </c>
      <c r="C261" t="s">
        <v>184</v>
      </c>
      <c r="D261" t="s">
        <v>170</v>
      </c>
      <c r="E261" t="s">
        <v>37</v>
      </c>
      <c r="F261" t="s">
        <v>171</v>
      </c>
      <c r="G261">
        <v>4.9095681612075192E-8</v>
      </c>
      <c r="H261">
        <v>3.5504305499369649E-7</v>
      </c>
      <c r="I261">
        <v>5.5460293561560079E-7</v>
      </c>
    </row>
    <row r="262" spans="1:9" x14ac:dyDescent="0.3">
      <c r="A262" s="71">
        <v>260</v>
      </c>
      <c r="B262" t="s">
        <v>718</v>
      </c>
      <c r="C262" t="s">
        <v>169</v>
      </c>
      <c r="D262" t="s">
        <v>170</v>
      </c>
      <c r="E262" t="s">
        <v>37</v>
      </c>
      <c r="F262" t="s">
        <v>171</v>
      </c>
      <c r="G262">
        <v>3.6068326773499318E-4</v>
      </c>
      <c r="H262">
        <v>4.2748282740951761E-4</v>
      </c>
      <c r="I262">
        <v>4.2813641728003151E-4</v>
      </c>
    </row>
    <row r="263" spans="1:9" x14ac:dyDescent="0.3">
      <c r="A263" s="71">
        <v>261</v>
      </c>
      <c r="B263" t="s">
        <v>719</v>
      </c>
      <c r="C263" t="s">
        <v>169</v>
      </c>
      <c r="D263" t="s">
        <v>170</v>
      </c>
      <c r="E263" t="s">
        <v>37</v>
      </c>
      <c r="F263" t="s">
        <v>171</v>
      </c>
      <c r="G263">
        <v>1.2430138057844949E-5</v>
      </c>
      <c r="H263">
        <v>1.206523795071627E-4</v>
      </c>
      <c r="I263">
        <v>2.6743799896721812E-4</v>
      </c>
    </row>
    <row r="264" spans="1:9" x14ac:dyDescent="0.3">
      <c r="A264" s="71">
        <v>262</v>
      </c>
      <c r="B264" t="s">
        <v>720</v>
      </c>
      <c r="C264" t="s">
        <v>184</v>
      </c>
      <c r="D264" t="s">
        <v>170</v>
      </c>
      <c r="E264" t="s">
        <v>37</v>
      </c>
      <c r="F264" t="s">
        <v>171</v>
      </c>
      <c r="G264">
        <v>4.770250544341746E-10</v>
      </c>
      <c r="H264">
        <v>3.4617546266055929E-9</v>
      </c>
      <c r="I264">
        <v>4.4155650484337351E-9</v>
      </c>
    </row>
    <row r="265" spans="1:9" x14ac:dyDescent="0.3">
      <c r="A265" s="71">
        <v>263</v>
      </c>
      <c r="B265" t="s">
        <v>335</v>
      </c>
      <c r="C265" t="s">
        <v>169</v>
      </c>
      <c r="D265" t="s">
        <v>170</v>
      </c>
      <c r="E265" t="s">
        <v>37</v>
      </c>
      <c r="F265" t="s">
        <v>171</v>
      </c>
      <c r="G265">
        <v>6.136940244885224E-5</v>
      </c>
      <c r="H265">
        <v>1.036454602606653E-3</v>
      </c>
      <c r="I265">
        <v>1.199618067309119E-3</v>
      </c>
    </row>
    <row r="266" spans="1:9" x14ac:dyDescent="0.3">
      <c r="A266" s="71">
        <v>264</v>
      </c>
      <c r="B266" t="s">
        <v>721</v>
      </c>
      <c r="C266" t="s">
        <v>184</v>
      </c>
      <c r="D266" t="s">
        <v>170</v>
      </c>
      <c r="E266" t="s">
        <v>37</v>
      </c>
      <c r="F266" t="s">
        <v>171</v>
      </c>
      <c r="G266">
        <v>1.5276057134452739E-10</v>
      </c>
      <c r="H266">
        <v>4.6901163861260967E-9</v>
      </c>
      <c r="I266">
        <v>1.4832550961483791E-9</v>
      </c>
    </row>
    <row r="267" spans="1:9" x14ac:dyDescent="0.3">
      <c r="A267" s="71">
        <v>265</v>
      </c>
      <c r="B267" t="s">
        <v>415</v>
      </c>
      <c r="C267" t="s">
        <v>169</v>
      </c>
      <c r="D267" t="s">
        <v>170</v>
      </c>
      <c r="E267" t="s">
        <v>37</v>
      </c>
      <c r="F267" t="s">
        <v>171</v>
      </c>
      <c r="G267">
        <v>7.8451402154551072E-9</v>
      </c>
      <c r="H267">
        <v>4.0264560866754431E-8</v>
      </c>
      <c r="I267">
        <v>2.801915047830933E-8</v>
      </c>
    </row>
    <row r="268" spans="1:9" x14ac:dyDescent="0.3">
      <c r="A268" s="71">
        <v>266</v>
      </c>
      <c r="B268" t="s">
        <v>722</v>
      </c>
      <c r="C268" t="s">
        <v>179</v>
      </c>
      <c r="D268" t="s">
        <v>170</v>
      </c>
      <c r="E268" t="s">
        <v>37</v>
      </c>
      <c r="F268" t="s">
        <v>171</v>
      </c>
      <c r="G268">
        <v>9.5028909287092031E-6</v>
      </c>
      <c r="H268">
        <v>7.6731979699048281E-5</v>
      </c>
      <c r="I268">
        <v>3.0584410354162797E-5</v>
      </c>
    </row>
    <row r="269" spans="1:9" x14ac:dyDescent="0.3">
      <c r="A269" s="71">
        <v>267</v>
      </c>
      <c r="B269" t="s">
        <v>723</v>
      </c>
      <c r="C269" t="s">
        <v>169</v>
      </c>
      <c r="D269" t="s">
        <v>170</v>
      </c>
      <c r="E269" t="s">
        <v>37</v>
      </c>
      <c r="F269" t="s">
        <v>171</v>
      </c>
      <c r="G269">
        <v>2.5416952304402899E-5</v>
      </c>
      <c r="H269">
        <v>4.1879427746324092E-4</v>
      </c>
      <c r="I269">
        <v>1.1375683426847119E-2</v>
      </c>
    </row>
    <row r="270" spans="1:9" x14ac:dyDescent="0.3">
      <c r="A270" s="71">
        <v>268</v>
      </c>
      <c r="B270" t="s">
        <v>724</v>
      </c>
      <c r="C270" t="s">
        <v>169</v>
      </c>
      <c r="D270" t="s">
        <v>170</v>
      </c>
      <c r="E270" t="s">
        <v>37</v>
      </c>
      <c r="F270" t="s">
        <v>171</v>
      </c>
      <c r="G270">
        <v>3.6511393009089403E-15</v>
      </c>
      <c r="H270">
        <v>2.6250112248560299E-14</v>
      </c>
      <c r="I270">
        <v>2.9944677863461538E-14</v>
      </c>
    </row>
    <row r="271" spans="1:9" x14ac:dyDescent="0.3">
      <c r="A271" s="71">
        <v>269</v>
      </c>
      <c r="B271" t="s">
        <v>725</v>
      </c>
      <c r="C271" t="s">
        <v>169</v>
      </c>
      <c r="D271" t="s">
        <v>170</v>
      </c>
      <c r="E271" t="s">
        <v>37</v>
      </c>
      <c r="F271" t="s">
        <v>171</v>
      </c>
      <c r="G271">
        <v>2.178441971129819E-2</v>
      </c>
      <c r="H271">
        <v>1.8699077208780011</v>
      </c>
      <c r="I271">
        <v>0.17600659625736881</v>
      </c>
    </row>
    <row r="272" spans="1:9" x14ac:dyDescent="0.3">
      <c r="A272" s="71">
        <v>270</v>
      </c>
      <c r="B272" t="s">
        <v>726</v>
      </c>
      <c r="C272" t="s">
        <v>184</v>
      </c>
      <c r="D272" t="s">
        <v>170</v>
      </c>
      <c r="E272" t="s">
        <v>37</v>
      </c>
      <c r="F272" t="s">
        <v>171</v>
      </c>
      <c r="G272">
        <v>0</v>
      </c>
      <c r="H272">
        <v>0</v>
      </c>
      <c r="I272">
        <v>0</v>
      </c>
    </row>
    <row r="273" spans="1:9" x14ac:dyDescent="0.3">
      <c r="A273" s="71">
        <v>271</v>
      </c>
      <c r="B273" t="s">
        <v>727</v>
      </c>
      <c r="C273" t="s">
        <v>223</v>
      </c>
      <c r="D273" t="s">
        <v>176</v>
      </c>
      <c r="E273" t="s">
        <v>224</v>
      </c>
      <c r="F273" t="s">
        <v>171</v>
      </c>
      <c r="G273">
        <v>2.0301602178008769E-2</v>
      </c>
      <c r="H273">
        <v>0.16393861060246789</v>
      </c>
      <c r="I273">
        <v>0.2604462753408977</v>
      </c>
    </row>
    <row r="274" spans="1:9" x14ac:dyDescent="0.3">
      <c r="A274" s="71">
        <v>272</v>
      </c>
      <c r="B274" t="s">
        <v>728</v>
      </c>
      <c r="C274" t="s">
        <v>223</v>
      </c>
      <c r="D274" t="s">
        <v>176</v>
      </c>
      <c r="E274" t="s">
        <v>224</v>
      </c>
      <c r="F274" t="s">
        <v>171</v>
      </c>
      <c r="G274">
        <v>0</v>
      </c>
      <c r="H274">
        <v>0</v>
      </c>
      <c r="I274">
        <v>0</v>
      </c>
    </row>
    <row r="275" spans="1:9" x14ac:dyDescent="0.3">
      <c r="A275" s="71">
        <v>273</v>
      </c>
      <c r="B275" t="s">
        <v>729</v>
      </c>
      <c r="C275" t="s">
        <v>223</v>
      </c>
      <c r="D275" t="s">
        <v>176</v>
      </c>
      <c r="E275" t="s">
        <v>224</v>
      </c>
      <c r="F275" t="s">
        <v>171</v>
      </c>
      <c r="G275">
        <v>2.8386893554207889E-3</v>
      </c>
      <c r="H275">
        <v>2.2011864616166481E-2</v>
      </c>
      <c r="I275">
        <v>3.1043709377515979E-2</v>
      </c>
    </row>
    <row r="276" spans="1:9" x14ac:dyDescent="0.3">
      <c r="A276" s="71">
        <v>274</v>
      </c>
      <c r="B276" t="s">
        <v>730</v>
      </c>
      <c r="C276" t="s">
        <v>223</v>
      </c>
      <c r="D276" t="s">
        <v>176</v>
      </c>
      <c r="E276" t="s">
        <v>224</v>
      </c>
      <c r="F276" t="s">
        <v>171</v>
      </c>
      <c r="G276">
        <v>2.8411791550856581E-5</v>
      </c>
      <c r="H276">
        <v>7.1731055930962872E-5</v>
      </c>
      <c r="I276">
        <v>9.8128761167668791E-5</v>
      </c>
    </row>
    <row r="277" spans="1:9" x14ac:dyDescent="0.3">
      <c r="A277" s="71">
        <v>275</v>
      </c>
      <c r="B277" t="s">
        <v>731</v>
      </c>
      <c r="C277" t="s">
        <v>223</v>
      </c>
      <c r="D277" t="s">
        <v>176</v>
      </c>
      <c r="E277" t="s">
        <v>224</v>
      </c>
      <c r="F277" t="s">
        <v>171</v>
      </c>
      <c r="G277">
        <v>1.6967949528411109E-4</v>
      </c>
      <c r="H277">
        <v>1.2229598802341629E-3</v>
      </c>
      <c r="I277">
        <v>2.1705445902362379E-3</v>
      </c>
    </row>
    <row r="278" spans="1:9" x14ac:dyDescent="0.3">
      <c r="A278" s="71">
        <v>276</v>
      </c>
      <c r="B278" t="s">
        <v>732</v>
      </c>
      <c r="C278" t="s">
        <v>223</v>
      </c>
      <c r="D278" t="s">
        <v>176</v>
      </c>
      <c r="E278" t="s">
        <v>224</v>
      </c>
      <c r="F278" t="s">
        <v>171</v>
      </c>
      <c r="G278">
        <v>3.8357738764342291E-4</v>
      </c>
      <c r="H278">
        <v>2.073800426648318E-3</v>
      </c>
      <c r="I278">
        <v>1.353877614819934E-3</v>
      </c>
    </row>
    <row r="279" spans="1:9" x14ac:dyDescent="0.3">
      <c r="A279" s="71">
        <v>277</v>
      </c>
      <c r="B279" t="s">
        <v>733</v>
      </c>
      <c r="C279" t="s">
        <v>223</v>
      </c>
      <c r="D279" t="s">
        <v>176</v>
      </c>
      <c r="E279" t="s">
        <v>224</v>
      </c>
      <c r="F279" t="s">
        <v>171</v>
      </c>
      <c r="G279">
        <v>2.4701527141290681E-2</v>
      </c>
      <c r="H279">
        <v>0.1595167283279697</v>
      </c>
      <c r="I279">
        <v>0.18428348863757049</v>
      </c>
    </row>
    <row r="280" spans="1:9" x14ac:dyDescent="0.3">
      <c r="A280" s="71">
        <v>278</v>
      </c>
      <c r="B280" t="s">
        <v>734</v>
      </c>
      <c r="C280" t="s">
        <v>223</v>
      </c>
      <c r="D280" t="s">
        <v>176</v>
      </c>
      <c r="E280" t="s">
        <v>224</v>
      </c>
      <c r="F280" t="s">
        <v>171</v>
      </c>
      <c r="G280">
        <v>2.4578420513071669E-6</v>
      </c>
      <c r="H280">
        <v>1.8304391450949891E-5</v>
      </c>
      <c r="I280">
        <v>2.247934876830579E-5</v>
      </c>
    </row>
    <row r="281" spans="1:9" x14ac:dyDescent="0.3">
      <c r="A281" s="71">
        <v>279</v>
      </c>
      <c r="B281" t="s">
        <v>735</v>
      </c>
      <c r="C281" t="s">
        <v>223</v>
      </c>
      <c r="D281" t="s">
        <v>176</v>
      </c>
      <c r="E281" t="s">
        <v>224</v>
      </c>
      <c r="F281" t="s">
        <v>171</v>
      </c>
      <c r="G281">
        <v>0.51639525898329708</v>
      </c>
      <c r="H281">
        <v>1.199970558426493</v>
      </c>
      <c r="I281">
        <v>2.8242431199871301</v>
      </c>
    </row>
    <row r="282" spans="1:9" x14ac:dyDescent="0.3">
      <c r="A282" s="71">
        <v>280</v>
      </c>
      <c r="B282" t="s">
        <v>736</v>
      </c>
      <c r="C282" t="s">
        <v>223</v>
      </c>
      <c r="D282" t="s">
        <v>176</v>
      </c>
      <c r="E282" t="s">
        <v>224</v>
      </c>
      <c r="F282" t="s">
        <v>171</v>
      </c>
      <c r="G282">
        <v>4.6073733378793547</v>
      </c>
      <c r="H282">
        <v>31.539934520292181</v>
      </c>
      <c r="I282">
        <v>62.02218195319314</v>
      </c>
    </row>
    <row r="283" spans="1:9" x14ac:dyDescent="0.3">
      <c r="A283" s="71">
        <v>281</v>
      </c>
      <c r="B283" t="s">
        <v>737</v>
      </c>
      <c r="C283" t="s">
        <v>223</v>
      </c>
      <c r="D283" t="s">
        <v>176</v>
      </c>
      <c r="E283" t="s">
        <v>224</v>
      </c>
      <c r="F283" t="s">
        <v>171</v>
      </c>
      <c r="G283">
        <v>0.45224378473566468</v>
      </c>
      <c r="H283">
        <v>3.324130127939271</v>
      </c>
      <c r="I283">
        <v>1.465958255923838</v>
      </c>
    </row>
    <row r="284" spans="1:9" x14ac:dyDescent="0.3">
      <c r="A284" s="71">
        <v>282</v>
      </c>
      <c r="B284" t="s">
        <v>738</v>
      </c>
      <c r="C284" t="s">
        <v>223</v>
      </c>
      <c r="D284" t="s">
        <v>176</v>
      </c>
      <c r="E284" t="s">
        <v>224</v>
      </c>
      <c r="F284" t="s">
        <v>171</v>
      </c>
      <c r="G284">
        <v>16.904091524438162</v>
      </c>
      <c r="H284">
        <v>171.79948883797121</v>
      </c>
      <c r="I284">
        <v>408.60908128697167</v>
      </c>
    </row>
    <row r="285" spans="1:9" x14ac:dyDescent="0.3">
      <c r="A285" s="71">
        <v>283</v>
      </c>
      <c r="B285" t="s">
        <v>739</v>
      </c>
      <c r="C285" t="s">
        <v>223</v>
      </c>
      <c r="D285" t="s">
        <v>176</v>
      </c>
      <c r="E285" t="s">
        <v>224</v>
      </c>
      <c r="F285" t="s">
        <v>171</v>
      </c>
      <c r="G285">
        <v>2.4035311803004888E-2</v>
      </c>
      <c r="H285">
        <v>0.25464643990203889</v>
      </c>
      <c r="I285">
        <v>0.20321039719529199</v>
      </c>
    </row>
    <row r="286" spans="1:9" x14ac:dyDescent="0.3">
      <c r="A286" s="71">
        <v>284</v>
      </c>
      <c r="B286" t="s">
        <v>740</v>
      </c>
      <c r="C286" t="s">
        <v>223</v>
      </c>
      <c r="D286" t="s">
        <v>176</v>
      </c>
      <c r="E286" t="s">
        <v>224</v>
      </c>
      <c r="F286" t="s">
        <v>171</v>
      </c>
      <c r="G286">
        <v>3.697044279424532E-9</v>
      </c>
      <c r="H286">
        <v>8.938799024590538E-9</v>
      </c>
      <c r="I286">
        <v>4.3037071437790461E-9</v>
      </c>
    </row>
    <row r="287" spans="1:9" x14ac:dyDescent="0.3">
      <c r="A287" s="71">
        <v>285</v>
      </c>
      <c r="B287" t="s">
        <v>741</v>
      </c>
      <c r="C287" t="s">
        <v>223</v>
      </c>
      <c r="D287" t="s">
        <v>176</v>
      </c>
      <c r="E287" t="s">
        <v>224</v>
      </c>
      <c r="F287" t="s">
        <v>171</v>
      </c>
      <c r="G287">
        <v>1.823564917462221</v>
      </c>
      <c r="H287">
        <v>13.439056721548029</v>
      </c>
      <c r="I287">
        <v>17.103750107207521</v>
      </c>
    </row>
    <row r="288" spans="1:9" x14ac:dyDescent="0.3">
      <c r="A288" s="71">
        <v>286</v>
      </c>
      <c r="B288" t="s">
        <v>742</v>
      </c>
      <c r="C288" t="s">
        <v>223</v>
      </c>
      <c r="D288" t="s">
        <v>176</v>
      </c>
      <c r="E288" t="s">
        <v>224</v>
      </c>
      <c r="F288" t="s">
        <v>171</v>
      </c>
      <c r="G288">
        <v>2.5586316366069961</v>
      </c>
      <c r="H288">
        <v>7.8527104959465239</v>
      </c>
      <c r="I288">
        <v>14.51932092629133</v>
      </c>
    </row>
    <row r="289" spans="1:9" x14ac:dyDescent="0.3">
      <c r="A289" s="71">
        <v>287</v>
      </c>
      <c r="B289" t="s">
        <v>743</v>
      </c>
      <c r="C289" t="s">
        <v>223</v>
      </c>
      <c r="D289" t="s">
        <v>176</v>
      </c>
      <c r="E289" t="s">
        <v>224</v>
      </c>
      <c r="F289" t="s">
        <v>171</v>
      </c>
      <c r="G289">
        <v>6.7338778870175377E-9</v>
      </c>
      <c r="H289">
        <v>1.628132544246197E-8</v>
      </c>
      <c r="I289">
        <v>7.8388669914585104E-9</v>
      </c>
    </row>
    <row r="290" spans="1:9" x14ac:dyDescent="0.3">
      <c r="A290" s="71">
        <v>288</v>
      </c>
      <c r="B290" t="s">
        <v>744</v>
      </c>
      <c r="C290" t="s">
        <v>223</v>
      </c>
      <c r="D290" t="s">
        <v>176</v>
      </c>
      <c r="E290" t="s">
        <v>224</v>
      </c>
      <c r="F290" t="s">
        <v>171</v>
      </c>
      <c r="G290">
        <v>7.5455684279631218E-9</v>
      </c>
      <c r="H290">
        <v>1.824384955096469E-8</v>
      </c>
      <c r="I290">
        <v>8.7837510736547486E-9</v>
      </c>
    </row>
    <row r="291" spans="1:9" x14ac:dyDescent="0.3">
      <c r="A291" s="71">
        <v>289</v>
      </c>
      <c r="B291" t="s">
        <v>745</v>
      </c>
      <c r="C291" t="s">
        <v>223</v>
      </c>
      <c r="D291" t="s">
        <v>176</v>
      </c>
      <c r="E291" t="s">
        <v>224</v>
      </c>
      <c r="F291" t="s">
        <v>171</v>
      </c>
      <c r="G291">
        <v>1.9855916953614129E-4</v>
      </c>
      <c r="H291">
        <v>9.6468829608134488E-4</v>
      </c>
      <c r="I291">
        <v>1.3868370136590909E-3</v>
      </c>
    </row>
    <row r="292" spans="1:9" x14ac:dyDescent="0.3">
      <c r="A292" s="71">
        <v>290</v>
      </c>
      <c r="B292" t="s">
        <v>746</v>
      </c>
      <c r="C292" t="s">
        <v>223</v>
      </c>
      <c r="D292" t="s">
        <v>176</v>
      </c>
      <c r="E292" t="s">
        <v>224</v>
      </c>
      <c r="F292" t="s">
        <v>171</v>
      </c>
      <c r="G292">
        <v>0.43656520422427569</v>
      </c>
      <c r="H292">
        <v>0.1038982715771522</v>
      </c>
      <c r="I292">
        <v>0.1576449938216731</v>
      </c>
    </row>
    <row r="293" spans="1:9" x14ac:dyDescent="0.3">
      <c r="A293" s="71">
        <v>291</v>
      </c>
      <c r="B293" t="s">
        <v>747</v>
      </c>
      <c r="C293" t="s">
        <v>223</v>
      </c>
      <c r="D293" t="s">
        <v>176</v>
      </c>
      <c r="E293" t="s">
        <v>224</v>
      </c>
      <c r="F293" t="s">
        <v>171</v>
      </c>
      <c r="G293">
        <v>3.66366681375703E-2</v>
      </c>
      <c r="H293">
        <v>9.7368854691879503E-2</v>
      </c>
      <c r="I293">
        <v>0.1028720338497512</v>
      </c>
    </row>
    <row r="294" spans="1:9" x14ac:dyDescent="0.3">
      <c r="A294" s="71">
        <v>292</v>
      </c>
      <c r="B294" t="s">
        <v>748</v>
      </c>
      <c r="C294" t="s">
        <v>223</v>
      </c>
      <c r="D294" t="s">
        <v>176</v>
      </c>
      <c r="E294" t="s">
        <v>224</v>
      </c>
      <c r="F294" t="s">
        <v>171</v>
      </c>
      <c r="G294">
        <v>4.4399955270447841E-5</v>
      </c>
      <c r="H294">
        <v>1.0673169133595861E-4</v>
      </c>
      <c r="I294">
        <v>1.2834622736568601E-4</v>
      </c>
    </row>
    <row r="295" spans="1:9" x14ac:dyDescent="0.3">
      <c r="A295" s="71">
        <v>293</v>
      </c>
      <c r="B295" t="s">
        <v>749</v>
      </c>
      <c r="C295" t="s">
        <v>223</v>
      </c>
      <c r="D295" t="s">
        <v>176</v>
      </c>
      <c r="E295" t="s">
        <v>224</v>
      </c>
      <c r="F295" t="s">
        <v>171</v>
      </c>
      <c r="G295">
        <v>3.7774840482026832E-2</v>
      </c>
      <c r="H295">
        <v>0.65028285014037523</v>
      </c>
      <c r="I295">
        <v>0.3726510618223644</v>
      </c>
    </row>
    <row r="296" spans="1:9" x14ac:dyDescent="0.3">
      <c r="A296" s="71">
        <v>294</v>
      </c>
      <c r="B296" t="s">
        <v>1225</v>
      </c>
      <c r="C296" t="s">
        <v>223</v>
      </c>
      <c r="D296" t="s">
        <v>176</v>
      </c>
      <c r="E296" t="s">
        <v>224</v>
      </c>
      <c r="F296" t="s">
        <v>171</v>
      </c>
      <c r="G296">
        <v>7092.1985815602829</v>
      </c>
      <c r="H296">
        <v>0</v>
      </c>
      <c r="I296">
        <v>0</v>
      </c>
    </row>
    <row r="297" spans="1:9" x14ac:dyDescent="0.3">
      <c r="A297" s="71">
        <v>295</v>
      </c>
      <c r="B297" t="s">
        <v>750</v>
      </c>
      <c r="C297" t="s">
        <v>223</v>
      </c>
      <c r="D297" t="s">
        <v>176</v>
      </c>
      <c r="E297" t="s">
        <v>224</v>
      </c>
      <c r="F297" t="s">
        <v>171</v>
      </c>
      <c r="G297">
        <v>0</v>
      </c>
      <c r="H297">
        <v>0</v>
      </c>
      <c r="I297">
        <v>0</v>
      </c>
    </row>
    <row r="298" spans="1:9" x14ac:dyDescent="0.3">
      <c r="A298" s="71">
        <v>296</v>
      </c>
      <c r="B298" t="s">
        <v>751</v>
      </c>
      <c r="C298" t="s">
        <v>223</v>
      </c>
      <c r="D298" t="s">
        <v>176</v>
      </c>
      <c r="E298" t="s">
        <v>224</v>
      </c>
      <c r="F298" t="s">
        <v>171</v>
      </c>
      <c r="G298">
        <v>5.35303505496302E-2</v>
      </c>
      <c r="H298">
        <v>0.17743414926977441</v>
      </c>
      <c r="I298">
        <v>0.16312769563001309</v>
      </c>
    </row>
    <row r="299" spans="1:9" x14ac:dyDescent="0.3">
      <c r="A299" s="71">
        <v>297</v>
      </c>
      <c r="B299" t="s">
        <v>752</v>
      </c>
      <c r="C299" t="s">
        <v>223</v>
      </c>
      <c r="D299" t="s">
        <v>176</v>
      </c>
      <c r="E299" t="s">
        <v>224</v>
      </c>
      <c r="F299" t="s">
        <v>171</v>
      </c>
      <c r="G299">
        <v>0.31924275348167602</v>
      </c>
      <c r="H299">
        <v>1.8627995247134299</v>
      </c>
      <c r="I299">
        <v>2.944552176472004</v>
      </c>
    </row>
    <row r="300" spans="1:9" x14ac:dyDescent="0.3">
      <c r="A300" s="71">
        <v>298</v>
      </c>
      <c r="B300" t="s">
        <v>753</v>
      </c>
      <c r="C300" t="s">
        <v>223</v>
      </c>
      <c r="D300" t="s">
        <v>176</v>
      </c>
      <c r="E300" t="s">
        <v>224</v>
      </c>
      <c r="F300" t="s">
        <v>171</v>
      </c>
      <c r="G300">
        <v>0.7462889542161385</v>
      </c>
      <c r="H300">
        <v>4.7553407217208523</v>
      </c>
      <c r="I300">
        <v>7.3040306767007328</v>
      </c>
    </row>
    <row r="301" spans="1:9" x14ac:dyDescent="0.3">
      <c r="A301" s="71">
        <v>299</v>
      </c>
      <c r="B301" t="s">
        <v>754</v>
      </c>
      <c r="C301" t="s">
        <v>223</v>
      </c>
      <c r="D301" t="s">
        <v>176</v>
      </c>
      <c r="E301" t="s">
        <v>224</v>
      </c>
      <c r="F301" t="s">
        <v>171</v>
      </c>
      <c r="G301">
        <v>1.793868996939965</v>
      </c>
      <c r="H301">
        <v>8.2238928995129399</v>
      </c>
      <c r="I301">
        <v>7.169929954232801</v>
      </c>
    </row>
    <row r="302" spans="1:9" x14ac:dyDescent="0.3">
      <c r="A302" s="71">
        <v>300</v>
      </c>
      <c r="B302" t="s">
        <v>755</v>
      </c>
      <c r="C302" t="s">
        <v>223</v>
      </c>
      <c r="D302" t="s">
        <v>176</v>
      </c>
      <c r="E302" t="s">
        <v>224</v>
      </c>
      <c r="F302" t="s">
        <v>171</v>
      </c>
      <c r="G302">
        <v>4.9350139381804572E-3</v>
      </c>
      <c r="H302">
        <v>2.4128565687859441E-2</v>
      </c>
      <c r="I302">
        <v>2.7512196304849631E-2</v>
      </c>
    </row>
    <row r="303" spans="1:9" x14ac:dyDescent="0.3">
      <c r="A303" s="71">
        <v>301</v>
      </c>
      <c r="B303" t="s">
        <v>756</v>
      </c>
      <c r="C303" t="s">
        <v>223</v>
      </c>
      <c r="D303" t="s">
        <v>176</v>
      </c>
      <c r="E303" t="s">
        <v>224</v>
      </c>
      <c r="F303" t="s">
        <v>171</v>
      </c>
      <c r="G303">
        <v>1.4900113335764611E-4</v>
      </c>
      <c r="H303">
        <v>1.3577485263637781E-3</v>
      </c>
      <c r="I303">
        <v>2.8684545837022149E-3</v>
      </c>
    </row>
    <row r="304" spans="1:9" x14ac:dyDescent="0.3">
      <c r="A304" s="71">
        <v>302</v>
      </c>
      <c r="B304" t="s">
        <v>757</v>
      </c>
      <c r="C304" t="s">
        <v>223</v>
      </c>
      <c r="D304" t="s">
        <v>176</v>
      </c>
      <c r="E304" t="s">
        <v>224</v>
      </c>
      <c r="F304" t="s">
        <v>171</v>
      </c>
      <c r="G304">
        <v>0</v>
      </c>
      <c r="H304">
        <v>0</v>
      </c>
      <c r="I304">
        <v>0</v>
      </c>
    </row>
    <row r="305" spans="1:9" x14ac:dyDescent="0.3">
      <c r="A305" s="71">
        <v>303</v>
      </c>
      <c r="B305" t="s">
        <v>758</v>
      </c>
      <c r="C305" t="s">
        <v>223</v>
      </c>
      <c r="D305" t="s">
        <v>176</v>
      </c>
      <c r="E305" t="s">
        <v>224</v>
      </c>
      <c r="F305" t="s">
        <v>171</v>
      </c>
      <c r="G305">
        <v>2.4096022836248439E-3</v>
      </c>
      <c r="H305">
        <v>1.1471449425727779E-2</v>
      </c>
      <c r="I305">
        <v>1.063106635750407E-2</v>
      </c>
    </row>
    <row r="306" spans="1:9" x14ac:dyDescent="0.3">
      <c r="A306" s="71">
        <v>304</v>
      </c>
      <c r="B306" t="s">
        <v>759</v>
      </c>
      <c r="C306" t="s">
        <v>223</v>
      </c>
      <c r="D306" t="s">
        <v>176</v>
      </c>
      <c r="E306" t="s">
        <v>224</v>
      </c>
      <c r="F306" t="s">
        <v>171</v>
      </c>
      <c r="G306">
        <v>0</v>
      </c>
      <c r="H306">
        <v>0</v>
      </c>
      <c r="I306">
        <v>0</v>
      </c>
    </row>
    <row r="307" spans="1:9" x14ac:dyDescent="0.3">
      <c r="A307" s="71">
        <v>305</v>
      </c>
      <c r="B307" t="s">
        <v>760</v>
      </c>
      <c r="C307" t="s">
        <v>223</v>
      </c>
      <c r="D307" t="s">
        <v>176</v>
      </c>
      <c r="E307" t="s">
        <v>224</v>
      </c>
      <c r="F307" t="s">
        <v>171</v>
      </c>
      <c r="G307">
        <v>8.3444934128679878E-3</v>
      </c>
      <c r="H307">
        <v>4.3599423810752871E-3</v>
      </c>
      <c r="I307">
        <v>2.9368737131904672E-3</v>
      </c>
    </row>
    <row r="308" spans="1:9" x14ac:dyDescent="0.3">
      <c r="A308" s="71">
        <v>306</v>
      </c>
      <c r="B308" t="s">
        <v>761</v>
      </c>
      <c r="C308" t="s">
        <v>169</v>
      </c>
      <c r="D308" t="s">
        <v>170</v>
      </c>
      <c r="E308" t="s">
        <v>37</v>
      </c>
      <c r="F308" t="s">
        <v>171</v>
      </c>
      <c r="G308">
        <v>1.894781391372591E-9</v>
      </c>
      <c r="H308">
        <v>1.000429021062347E-8</v>
      </c>
      <c r="I308">
        <v>8.8178923347425009E-9</v>
      </c>
    </row>
    <row r="309" spans="1:9" x14ac:dyDescent="0.3">
      <c r="A309" s="71">
        <v>307</v>
      </c>
      <c r="B309" t="s">
        <v>762</v>
      </c>
      <c r="C309" t="s">
        <v>184</v>
      </c>
      <c r="D309" t="s">
        <v>170</v>
      </c>
      <c r="E309" t="s">
        <v>37</v>
      </c>
      <c r="F309" t="s">
        <v>171</v>
      </c>
      <c r="G309">
        <v>8.5751852832421462E-8</v>
      </c>
      <c r="H309">
        <v>6.138197242287039E-7</v>
      </c>
      <c r="I309">
        <v>1.3026820105113709E-6</v>
      </c>
    </row>
    <row r="310" spans="1:9" x14ac:dyDescent="0.3">
      <c r="A310" s="71">
        <v>308</v>
      </c>
      <c r="B310" t="s">
        <v>763</v>
      </c>
      <c r="C310" t="s">
        <v>184</v>
      </c>
      <c r="D310" t="s">
        <v>170</v>
      </c>
      <c r="E310" t="s">
        <v>37</v>
      </c>
      <c r="F310" t="s">
        <v>171</v>
      </c>
      <c r="G310">
        <v>2.1138949072106309E-8</v>
      </c>
      <c r="H310">
        <v>1.5214794520388989E-7</v>
      </c>
      <c r="I310">
        <v>3.0561372142298961E-7</v>
      </c>
    </row>
    <row r="311" spans="1:9" x14ac:dyDescent="0.3">
      <c r="A311" s="71">
        <v>309</v>
      </c>
      <c r="B311" t="s">
        <v>764</v>
      </c>
      <c r="C311" t="s">
        <v>184</v>
      </c>
      <c r="D311" t="s">
        <v>170</v>
      </c>
      <c r="E311" t="s">
        <v>37</v>
      </c>
      <c r="F311" t="s">
        <v>171</v>
      </c>
      <c r="G311">
        <v>2.7205723164213871E-10</v>
      </c>
      <c r="H311">
        <v>1.8669429074825611E-9</v>
      </c>
      <c r="I311">
        <v>9.7181271279115105E-10</v>
      </c>
    </row>
    <row r="312" spans="1:9" x14ac:dyDescent="0.3">
      <c r="A312" s="71">
        <v>310</v>
      </c>
      <c r="B312" t="s">
        <v>765</v>
      </c>
      <c r="C312" t="s">
        <v>184</v>
      </c>
      <c r="D312" t="s">
        <v>170</v>
      </c>
      <c r="E312" t="s">
        <v>37</v>
      </c>
      <c r="F312" t="s">
        <v>171</v>
      </c>
      <c r="G312">
        <v>6.3158894163886939E-10</v>
      </c>
      <c r="H312">
        <v>4.7026080144977067E-9</v>
      </c>
      <c r="I312">
        <v>6.2133099896304451E-9</v>
      </c>
    </row>
    <row r="313" spans="1:9" x14ac:dyDescent="0.3">
      <c r="A313" s="71">
        <v>311</v>
      </c>
      <c r="B313" t="s">
        <v>766</v>
      </c>
      <c r="C313" t="s">
        <v>169</v>
      </c>
      <c r="D313" t="s">
        <v>170</v>
      </c>
      <c r="E313" t="s">
        <v>37</v>
      </c>
      <c r="F313" t="s">
        <v>171</v>
      </c>
      <c r="G313">
        <v>6.1777826989417098E-8</v>
      </c>
      <c r="H313">
        <v>3.1060274444654591E-7</v>
      </c>
      <c r="I313">
        <v>2.1429806223997141E-7</v>
      </c>
    </row>
    <row r="314" spans="1:9" x14ac:dyDescent="0.3">
      <c r="A314" s="71">
        <v>312</v>
      </c>
      <c r="B314" t="s">
        <v>767</v>
      </c>
      <c r="C314" t="s">
        <v>169</v>
      </c>
      <c r="D314" t="s">
        <v>170</v>
      </c>
      <c r="E314" t="s">
        <v>37</v>
      </c>
      <c r="F314" t="s">
        <v>171</v>
      </c>
      <c r="G314">
        <v>5.7611249392873148E-5</v>
      </c>
      <c r="H314">
        <v>7.590462220229265E-4</v>
      </c>
      <c r="I314">
        <v>5.928967082832852E-4</v>
      </c>
    </row>
    <row r="315" spans="1:9" x14ac:dyDescent="0.3">
      <c r="A315" s="71">
        <v>313</v>
      </c>
      <c r="B315" t="s">
        <v>768</v>
      </c>
      <c r="C315" t="s">
        <v>169</v>
      </c>
      <c r="D315" t="s">
        <v>170</v>
      </c>
      <c r="E315" t="s">
        <v>37</v>
      </c>
      <c r="F315" t="s">
        <v>171</v>
      </c>
      <c r="G315">
        <v>0</v>
      </c>
      <c r="H315">
        <v>0</v>
      </c>
      <c r="I315">
        <v>0</v>
      </c>
    </row>
    <row r="316" spans="1:9" x14ac:dyDescent="0.3">
      <c r="A316" s="71">
        <v>314</v>
      </c>
      <c r="B316" t="s">
        <v>769</v>
      </c>
      <c r="C316" t="s">
        <v>184</v>
      </c>
      <c r="D316" t="s">
        <v>170</v>
      </c>
      <c r="E316" t="s">
        <v>37</v>
      </c>
      <c r="F316" t="s">
        <v>171</v>
      </c>
      <c r="G316">
        <v>1.0014835486080231E-7</v>
      </c>
      <c r="H316">
        <v>4.2575594863705672E-8</v>
      </c>
      <c r="I316">
        <v>5.7707293958229003E-8</v>
      </c>
    </row>
    <row r="317" spans="1:9" x14ac:dyDescent="0.3">
      <c r="A317" s="71">
        <v>315</v>
      </c>
      <c r="B317" t="s">
        <v>770</v>
      </c>
      <c r="C317" t="s">
        <v>184</v>
      </c>
      <c r="D317" t="s">
        <v>170</v>
      </c>
      <c r="E317" t="s">
        <v>37</v>
      </c>
      <c r="F317" t="s">
        <v>171</v>
      </c>
      <c r="G317">
        <v>5.4416461373349197E-10</v>
      </c>
      <c r="H317">
        <v>2.158153991258577E-9</v>
      </c>
      <c r="I317">
        <v>1.6904930191481839E-9</v>
      </c>
    </row>
    <row r="318" spans="1:9" x14ac:dyDescent="0.3">
      <c r="A318" s="71">
        <v>316</v>
      </c>
      <c r="B318" t="s">
        <v>771</v>
      </c>
      <c r="C318" t="s">
        <v>293</v>
      </c>
      <c r="D318" t="s">
        <v>176</v>
      </c>
      <c r="E318" t="s">
        <v>37</v>
      </c>
      <c r="F318" t="s">
        <v>171</v>
      </c>
      <c r="G318">
        <v>6.4022407401498241E-2</v>
      </c>
      <c r="H318">
        <v>0.73320678137155182</v>
      </c>
      <c r="I318">
        <v>0.18581612198860481</v>
      </c>
    </row>
    <row r="319" spans="1:9" x14ac:dyDescent="0.3">
      <c r="A319" s="71">
        <v>317</v>
      </c>
      <c r="B319" t="s">
        <v>772</v>
      </c>
      <c r="C319" t="s">
        <v>184</v>
      </c>
      <c r="D319" t="s">
        <v>170</v>
      </c>
      <c r="E319" t="s">
        <v>37</v>
      </c>
      <c r="F319" t="s">
        <v>171</v>
      </c>
      <c r="G319">
        <v>9.4144896498482126E-8</v>
      </c>
      <c r="H319">
        <v>7.1553442960834184E-7</v>
      </c>
      <c r="I319">
        <v>1.107788178448572E-6</v>
      </c>
    </row>
    <row r="320" spans="1:9" x14ac:dyDescent="0.3">
      <c r="A320" s="71">
        <v>318</v>
      </c>
      <c r="B320" t="s">
        <v>773</v>
      </c>
      <c r="C320" t="s">
        <v>169</v>
      </c>
      <c r="D320" t="s">
        <v>170</v>
      </c>
      <c r="E320" t="s">
        <v>37</v>
      </c>
      <c r="F320" t="s">
        <v>171</v>
      </c>
      <c r="G320">
        <v>1.6387308331078569E-3</v>
      </c>
      <c r="H320">
        <v>6.6596723110694381E-2</v>
      </c>
      <c r="I320">
        <v>5.441818801631329E-2</v>
      </c>
    </row>
    <row r="321" spans="1:9" x14ac:dyDescent="0.3">
      <c r="A321" s="71">
        <v>319</v>
      </c>
      <c r="B321" t="s">
        <v>774</v>
      </c>
      <c r="C321" t="s">
        <v>184</v>
      </c>
      <c r="D321" t="s">
        <v>170</v>
      </c>
      <c r="E321" t="s">
        <v>37</v>
      </c>
      <c r="F321" t="s">
        <v>171</v>
      </c>
      <c r="G321">
        <v>8.0559275463953317E-10</v>
      </c>
      <c r="H321">
        <v>7.2427891555972894E-9</v>
      </c>
      <c r="I321">
        <v>1.2121859592155119E-8</v>
      </c>
    </row>
    <row r="322" spans="1:9" x14ac:dyDescent="0.3">
      <c r="A322" s="71">
        <v>320</v>
      </c>
      <c r="B322" t="s">
        <v>775</v>
      </c>
      <c r="C322" t="s">
        <v>184</v>
      </c>
      <c r="D322" t="s">
        <v>170</v>
      </c>
      <c r="E322" t="s">
        <v>37</v>
      </c>
      <c r="F322" t="s">
        <v>171</v>
      </c>
      <c r="G322">
        <v>1.6555912795483199E-10</v>
      </c>
      <c r="H322">
        <v>1.828008373541691E-8</v>
      </c>
      <c r="I322">
        <v>5.1661660243398066E-9</v>
      </c>
    </row>
    <row r="323" spans="1:9" x14ac:dyDescent="0.3">
      <c r="A323" s="71">
        <v>321</v>
      </c>
      <c r="B323" t="s">
        <v>776</v>
      </c>
      <c r="C323" t="s">
        <v>169</v>
      </c>
      <c r="D323" t="s">
        <v>170</v>
      </c>
      <c r="E323" t="s">
        <v>37</v>
      </c>
      <c r="F323" t="s">
        <v>171</v>
      </c>
      <c r="G323">
        <v>1.76051568068512E-5</v>
      </c>
      <c r="H323">
        <v>7.8831788170617386E-5</v>
      </c>
      <c r="I323">
        <v>5.0365818956553671E-5</v>
      </c>
    </row>
    <row r="324" spans="1:9" x14ac:dyDescent="0.3">
      <c r="A324" s="71">
        <v>322</v>
      </c>
      <c r="B324" t="s">
        <v>777</v>
      </c>
      <c r="C324" t="s">
        <v>169</v>
      </c>
      <c r="D324" t="s">
        <v>170</v>
      </c>
      <c r="E324" t="s">
        <v>37</v>
      </c>
      <c r="F324" t="s">
        <v>171</v>
      </c>
      <c r="G324">
        <v>4.4791407824883566E-9</v>
      </c>
      <c r="H324">
        <v>1.5026861827193492E-8</v>
      </c>
      <c r="I324">
        <v>1.4786979405304739E-8</v>
      </c>
    </row>
    <row r="325" spans="1:9" x14ac:dyDescent="0.3">
      <c r="A325" s="71">
        <v>323</v>
      </c>
      <c r="B325" t="s">
        <v>778</v>
      </c>
      <c r="C325" t="s">
        <v>169</v>
      </c>
      <c r="D325" t="s">
        <v>170</v>
      </c>
      <c r="E325" t="s">
        <v>37</v>
      </c>
      <c r="F325" t="s">
        <v>171</v>
      </c>
      <c r="G325">
        <v>8.6992254082797478E-10</v>
      </c>
      <c r="H325">
        <v>1.299449671172215E-8</v>
      </c>
      <c r="I325">
        <v>1.9541590454523811E-8</v>
      </c>
    </row>
    <row r="326" spans="1:9" x14ac:dyDescent="0.3">
      <c r="A326" s="71">
        <v>324</v>
      </c>
      <c r="B326" t="s">
        <v>779</v>
      </c>
      <c r="C326" t="s">
        <v>184</v>
      </c>
      <c r="D326" t="s">
        <v>170</v>
      </c>
      <c r="E326" t="s">
        <v>37</v>
      </c>
      <c r="F326" t="s">
        <v>171</v>
      </c>
      <c r="G326">
        <v>3.935416064771965E-8</v>
      </c>
      <c r="H326">
        <v>2.8170073576379148E-7</v>
      </c>
      <c r="I326">
        <v>5.9784080951209445E-7</v>
      </c>
    </row>
    <row r="327" spans="1:9" x14ac:dyDescent="0.3">
      <c r="A327" s="71">
        <v>325</v>
      </c>
      <c r="B327" t="s">
        <v>780</v>
      </c>
      <c r="C327" t="s">
        <v>184</v>
      </c>
      <c r="D327" t="s">
        <v>170</v>
      </c>
      <c r="E327" t="s">
        <v>37</v>
      </c>
      <c r="F327" t="s">
        <v>171</v>
      </c>
      <c r="G327">
        <v>4.3334791083006643E-9</v>
      </c>
      <c r="H327">
        <v>3.10194458002377E-8</v>
      </c>
      <c r="I327">
        <v>6.5831175547243094E-8</v>
      </c>
    </row>
    <row r="328" spans="1:9" x14ac:dyDescent="0.3">
      <c r="A328" s="71">
        <v>326</v>
      </c>
      <c r="B328" t="s">
        <v>394</v>
      </c>
      <c r="C328" t="s">
        <v>179</v>
      </c>
      <c r="D328" t="s">
        <v>170</v>
      </c>
      <c r="E328" t="s">
        <v>37</v>
      </c>
      <c r="F328" t="s">
        <v>171</v>
      </c>
      <c r="G328">
        <v>8.0804728331979672E-2</v>
      </c>
      <c r="H328">
        <v>0.77197067840448852</v>
      </c>
      <c r="I328">
        <v>1.499681150562107</v>
      </c>
    </row>
    <row r="329" spans="1:9" x14ac:dyDescent="0.3">
      <c r="A329" s="71">
        <v>327</v>
      </c>
      <c r="B329" t="s">
        <v>781</v>
      </c>
      <c r="C329" t="s">
        <v>169</v>
      </c>
      <c r="D329" t="s">
        <v>170</v>
      </c>
      <c r="E329" t="s">
        <v>37</v>
      </c>
      <c r="F329" t="s">
        <v>171</v>
      </c>
      <c r="G329">
        <v>8.3732980770800735E-10</v>
      </c>
      <c r="H329">
        <v>3.7287127319464664E-9</v>
      </c>
      <c r="I329">
        <v>1.756272326492334E-9</v>
      </c>
    </row>
    <row r="330" spans="1:9" x14ac:dyDescent="0.3">
      <c r="A330" s="71">
        <v>328</v>
      </c>
      <c r="B330" t="s">
        <v>782</v>
      </c>
      <c r="C330" t="s">
        <v>169</v>
      </c>
      <c r="D330" t="s">
        <v>170</v>
      </c>
      <c r="E330" t="s">
        <v>37</v>
      </c>
      <c r="F330" t="s">
        <v>171</v>
      </c>
      <c r="G330">
        <v>6.6046135114143976E-15</v>
      </c>
      <c r="H330">
        <v>4.7484314276177757E-14</v>
      </c>
      <c r="I330">
        <v>5.4167482451904842E-14</v>
      </c>
    </row>
    <row r="331" spans="1:9" x14ac:dyDescent="0.3">
      <c r="A331" s="71">
        <v>329</v>
      </c>
      <c r="B331" t="s">
        <v>338</v>
      </c>
      <c r="C331" t="s">
        <v>169</v>
      </c>
      <c r="D331" t="s">
        <v>170</v>
      </c>
      <c r="E331" t="s">
        <v>37</v>
      </c>
      <c r="F331" t="s">
        <v>171</v>
      </c>
      <c r="G331">
        <v>6.840305826786818E-5</v>
      </c>
      <c r="H331">
        <v>2.0888742913388928E-3</v>
      </c>
      <c r="I331">
        <v>2.0180634675779421E-3</v>
      </c>
    </row>
    <row r="332" spans="1:9" x14ac:dyDescent="0.3">
      <c r="A332" s="71">
        <v>330</v>
      </c>
      <c r="B332" t="s">
        <v>783</v>
      </c>
      <c r="C332" t="s">
        <v>169</v>
      </c>
      <c r="D332" t="s">
        <v>170</v>
      </c>
      <c r="E332" t="s">
        <v>37</v>
      </c>
      <c r="F332" t="s">
        <v>171</v>
      </c>
      <c r="G332">
        <v>6.4389462789122595E-10</v>
      </c>
      <c r="H332">
        <v>3.9284487615973439E-9</v>
      </c>
      <c r="I332">
        <v>5.0223483582217373E-9</v>
      </c>
    </row>
    <row r="333" spans="1:9" x14ac:dyDescent="0.3">
      <c r="A333" s="71">
        <v>331</v>
      </c>
      <c r="B333" t="s">
        <v>784</v>
      </c>
      <c r="C333" t="s">
        <v>184</v>
      </c>
      <c r="D333" t="s">
        <v>170</v>
      </c>
      <c r="E333" t="s">
        <v>37</v>
      </c>
      <c r="F333" t="s">
        <v>171</v>
      </c>
      <c r="G333">
        <v>1.7393043060845049E-13</v>
      </c>
      <c r="H333">
        <v>3.9668318135762103E-13</v>
      </c>
      <c r="I333">
        <v>4.9213936407432928E-13</v>
      </c>
    </row>
    <row r="334" spans="1:9" x14ac:dyDescent="0.3">
      <c r="A334" s="71">
        <v>332</v>
      </c>
      <c r="B334" t="s">
        <v>785</v>
      </c>
      <c r="C334" t="s">
        <v>184</v>
      </c>
      <c r="D334" t="s">
        <v>170</v>
      </c>
      <c r="E334" t="s">
        <v>37</v>
      </c>
      <c r="F334" t="s">
        <v>171</v>
      </c>
      <c r="G334">
        <v>9.9524015385687982E-8</v>
      </c>
      <c r="H334">
        <v>4.5921801796994369E-7</v>
      </c>
      <c r="I334">
        <v>3.4509612263649672E-7</v>
      </c>
    </row>
    <row r="335" spans="1:9" x14ac:dyDescent="0.3">
      <c r="A335" s="71">
        <v>333</v>
      </c>
      <c r="B335" t="s">
        <v>786</v>
      </c>
      <c r="C335" t="s">
        <v>184</v>
      </c>
      <c r="D335" t="s">
        <v>170</v>
      </c>
      <c r="E335" t="s">
        <v>37</v>
      </c>
      <c r="F335" t="s">
        <v>171</v>
      </c>
      <c r="G335">
        <v>1.2912152677692291E-10</v>
      </c>
      <c r="H335">
        <v>9.2426387699061683E-10</v>
      </c>
      <c r="I335">
        <v>1.961523681953193E-9</v>
      </c>
    </row>
    <row r="336" spans="1:9" x14ac:dyDescent="0.3">
      <c r="A336" s="71">
        <v>334</v>
      </c>
      <c r="B336" t="s">
        <v>787</v>
      </c>
      <c r="C336" t="s">
        <v>184</v>
      </c>
      <c r="D336" t="s">
        <v>170</v>
      </c>
      <c r="E336" t="s">
        <v>37</v>
      </c>
      <c r="F336" t="s">
        <v>171</v>
      </c>
      <c r="G336">
        <v>3.6193468920515811E-9</v>
      </c>
      <c r="H336">
        <v>1.7853920272156219E-8</v>
      </c>
      <c r="I336">
        <v>2.4823013355460931E-8</v>
      </c>
    </row>
    <row r="337" spans="1:9" x14ac:dyDescent="0.3">
      <c r="A337" s="71">
        <v>335</v>
      </c>
      <c r="B337" t="s">
        <v>395</v>
      </c>
      <c r="C337" t="s">
        <v>169</v>
      </c>
      <c r="D337" t="s">
        <v>170</v>
      </c>
      <c r="E337" t="s">
        <v>237</v>
      </c>
      <c r="F337" t="s">
        <v>171</v>
      </c>
      <c r="G337">
        <v>4.219096239162605E-2</v>
      </c>
      <c r="H337">
        <v>2.1935860171992791</v>
      </c>
      <c r="I337">
        <v>1.929237065522482</v>
      </c>
    </row>
    <row r="338" spans="1:9" x14ac:dyDescent="0.3">
      <c r="A338" s="71">
        <v>336</v>
      </c>
      <c r="B338" t="s">
        <v>788</v>
      </c>
      <c r="C338" t="s">
        <v>184</v>
      </c>
      <c r="D338" t="s">
        <v>170</v>
      </c>
      <c r="E338" t="s">
        <v>37</v>
      </c>
      <c r="F338" t="s">
        <v>171</v>
      </c>
      <c r="G338">
        <v>4.6389724012318933E-11</v>
      </c>
      <c r="H338">
        <v>1.9637960889051681E-9</v>
      </c>
      <c r="I338">
        <v>5.948463304770619E-10</v>
      </c>
    </row>
    <row r="339" spans="1:9" x14ac:dyDescent="0.3">
      <c r="A339" s="71">
        <v>337</v>
      </c>
      <c r="B339" t="s">
        <v>789</v>
      </c>
      <c r="C339" t="s">
        <v>184</v>
      </c>
      <c r="D339" t="s">
        <v>170</v>
      </c>
      <c r="E339" t="s">
        <v>37</v>
      </c>
      <c r="F339" t="s">
        <v>171</v>
      </c>
      <c r="G339">
        <v>6.370950648196666E-10</v>
      </c>
      <c r="H339">
        <v>4.3393389683384127E-9</v>
      </c>
      <c r="I339">
        <v>2.2704752639571838E-9</v>
      </c>
    </row>
    <row r="340" spans="1:9" x14ac:dyDescent="0.3">
      <c r="A340" s="71">
        <v>338</v>
      </c>
      <c r="B340" t="s">
        <v>790</v>
      </c>
      <c r="C340" t="s">
        <v>184</v>
      </c>
      <c r="D340" t="s">
        <v>170</v>
      </c>
      <c r="E340" t="s">
        <v>37</v>
      </c>
      <c r="F340" t="s">
        <v>171</v>
      </c>
      <c r="G340">
        <v>7.3941990008060249E-12</v>
      </c>
      <c r="H340">
        <v>5.3985850327574568E-11</v>
      </c>
      <c r="I340">
        <v>8.6029222742007753E-11</v>
      </c>
    </row>
    <row r="341" spans="1:9" x14ac:dyDescent="0.3">
      <c r="A341" s="71">
        <v>339</v>
      </c>
      <c r="B341" t="s">
        <v>791</v>
      </c>
      <c r="C341" t="s">
        <v>184</v>
      </c>
      <c r="D341" t="s">
        <v>170</v>
      </c>
      <c r="E341" t="s">
        <v>37</v>
      </c>
      <c r="F341" t="s">
        <v>171</v>
      </c>
      <c r="G341">
        <v>8.6978076174578239E-8</v>
      </c>
      <c r="H341">
        <v>6.476107657038157E-7</v>
      </c>
      <c r="I341">
        <v>8.5565423006298379E-7</v>
      </c>
    </row>
    <row r="342" spans="1:9" x14ac:dyDescent="0.3">
      <c r="A342" s="71">
        <v>340</v>
      </c>
      <c r="B342" t="s">
        <v>792</v>
      </c>
      <c r="C342" t="s">
        <v>184</v>
      </c>
      <c r="D342" t="s">
        <v>170</v>
      </c>
      <c r="E342" t="s">
        <v>37</v>
      </c>
      <c r="F342" t="s">
        <v>171</v>
      </c>
      <c r="G342">
        <v>1.048018692715492E-13</v>
      </c>
      <c r="H342">
        <v>2.3902165229982869E-13</v>
      </c>
      <c r="I342">
        <v>2.9653882368610452E-13</v>
      </c>
    </row>
    <row r="343" spans="1:9" x14ac:dyDescent="0.3">
      <c r="A343" s="71">
        <v>341</v>
      </c>
      <c r="B343" t="s">
        <v>793</v>
      </c>
      <c r="C343" t="s">
        <v>184</v>
      </c>
      <c r="D343" t="s">
        <v>170</v>
      </c>
      <c r="E343" t="s">
        <v>37</v>
      </c>
      <c r="F343" t="s">
        <v>171</v>
      </c>
      <c r="G343">
        <v>0</v>
      </c>
      <c r="H343">
        <v>0</v>
      </c>
      <c r="I343">
        <v>0</v>
      </c>
    </row>
    <row r="344" spans="1:9" x14ac:dyDescent="0.3">
      <c r="A344" s="71">
        <v>342</v>
      </c>
      <c r="B344" t="s">
        <v>794</v>
      </c>
      <c r="C344" t="s">
        <v>184</v>
      </c>
      <c r="D344" t="s">
        <v>170</v>
      </c>
      <c r="E344" t="s">
        <v>37</v>
      </c>
      <c r="F344" t="s">
        <v>171</v>
      </c>
      <c r="G344">
        <v>1.8895832334125639E-10</v>
      </c>
      <c r="H344">
        <v>1.352581222361686E-9</v>
      </c>
      <c r="I344">
        <v>2.8705223318481022E-9</v>
      </c>
    </row>
    <row r="345" spans="1:9" x14ac:dyDescent="0.3">
      <c r="A345" s="71">
        <v>343</v>
      </c>
      <c r="B345" t="s">
        <v>795</v>
      </c>
      <c r="C345" t="s">
        <v>169</v>
      </c>
      <c r="D345" t="s">
        <v>170</v>
      </c>
      <c r="E345" t="s">
        <v>37</v>
      </c>
      <c r="F345" t="s">
        <v>171</v>
      </c>
      <c r="G345">
        <v>6.1420902534044923E-8</v>
      </c>
      <c r="H345">
        <v>2.7959643007554158E-7</v>
      </c>
      <c r="I345">
        <v>2.333038863961793E-7</v>
      </c>
    </row>
    <row r="346" spans="1:9" x14ac:dyDescent="0.3">
      <c r="A346" s="71">
        <v>344</v>
      </c>
      <c r="B346" t="s">
        <v>796</v>
      </c>
      <c r="C346" t="s">
        <v>169</v>
      </c>
      <c r="D346" t="s">
        <v>170</v>
      </c>
      <c r="E346" t="s">
        <v>37</v>
      </c>
      <c r="F346" t="s">
        <v>171</v>
      </c>
      <c r="G346">
        <v>5.0714112560934794E-3</v>
      </c>
      <c r="H346">
        <v>3.8410817936388217E-2</v>
      </c>
      <c r="I346">
        <v>4.358285131565004E-2</v>
      </c>
    </row>
    <row r="347" spans="1:9" x14ac:dyDescent="0.3">
      <c r="A347" s="71">
        <v>345</v>
      </c>
      <c r="B347" t="s">
        <v>797</v>
      </c>
      <c r="C347" t="s">
        <v>184</v>
      </c>
      <c r="D347" t="s">
        <v>170</v>
      </c>
      <c r="E347" t="s">
        <v>37</v>
      </c>
      <c r="F347" t="s">
        <v>171</v>
      </c>
      <c r="G347">
        <v>6.9823533311467392E-9</v>
      </c>
      <c r="H347">
        <v>1.59045200418147E-8</v>
      </c>
      <c r="I347">
        <v>1.975272172538617E-8</v>
      </c>
    </row>
    <row r="348" spans="1:9" x14ac:dyDescent="0.3">
      <c r="A348" s="71">
        <v>346</v>
      </c>
      <c r="B348" t="s">
        <v>798</v>
      </c>
      <c r="C348" t="s">
        <v>169</v>
      </c>
      <c r="D348" t="s">
        <v>170</v>
      </c>
      <c r="E348" t="s">
        <v>37</v>
      </c>
      <c r="F348" t="s">
        <v>171</v>
      </c>
      <c r="G348">
        <v>7.418563783714714E-8</v>
      </c>
      <c r="H348">
        <v>1.7502836992323249E-7</v>
      </c>
      <c r="I348">
        <v>1.679223951904712E-7</v>
      </c>
    </row>
    <row r="349" spans="1:9" x14ac:dyDescent="0.3">
      <c r="A349" s="71">
        <v>347</v>
      </c>
      <c r="B349" t="s">
        <v>799</v>
      </c>
      <c r="C349" t="s">
        <v>184</v>
      </c>
      <c r="D349" t="s">
        <v>170</v>
      </c>
      <c r="E349" t="s">
        <v>37</v>
      </c>
      <c r="F349" t="s">
        <v>171</v>
      </c>
      <c r="G349">
        <v>1.262269471820277E-8</v>
      </c>
      <c r="H349">
        <v>9.0354420750274234E-8</v>
      </c>
      <c r="I349">
        <v>1.917551258717186E-7</v>
      </c>
    </row>
    <row r="350" spans="1:9" x14ac:dyDescent="0.3">
      <c r="A350" s="71">
        <v>348</v>
      </c>
      <c r="B350" t="s">
        <v>800</v>
      </c>
      <c r="C350" t="s">
        <v>169</v>
      </c>
      <c r="D350" t="s">
        <v>170</v>
      </c>
      <c r="E350" t="s">
        <v>37</v>
      </c>
      <c r="F350" t="s">
        <v>171</v>
      </c>
      <c r="G350">
        <v>2.6136288147028902E-4</v>
      </c>
      <c r="H350">
        <v>1.390630191725927E-2</v>
      </c>
      <c r="I350">
        <v>1.0296373573374359E-2</v>
      </c>
    </row>
    <row r="351" spans="1:9" x14ac:dyDescent="0.3">
      <c r="A351" s="71">
        <v>349</v>
      </c>
      <c r="B351" t="s">
        <v>801</v>
      </c>
      <c r="C351" t="s">
        <v>184</v>
      </c>
      <c r="D351" t="s">
        <v>170</v>
      </c>
      <c r="E351" t="s">
        <v>37</v>
      </c>
      <c r="F351" t="s">
        <v>171</v>
      </c>
      <c r="G351">
        <v>3.9775080832235463E-8</v>
      </c>
      <c r="H351">
        <v>1.840461643296843E-7</v>
      </c>
      <c r="I351">
        <v>1.3799727594252819E-7</v>
      </c>
    </row>
    <row r="352" spans="1:9" x14ac:dyDescent="0.3">
      <c r="A352" s="71">
        <v>350</v>
      </c>
      <c r="B352" t="s">
        <v>802</v>
      </c>
      <c r="C352" t="s">
        <v>169</v>
      </c>
      <c r="D352" t="s">
        <v>170</v>
      </c>
      <c r="E352" t="s">
        <v>37</v>
      </c>
      <c r="F352" t="s">
        <v>171</v>
      </c>
      <c r="G352">
        <v>2.233087627172672E-5</v>
      </c>
      <c r="H352">
        <v>9.898717643980039E-4</v>
      </c>
      <c r="I352">
        <v>8.1018473677421936E-4</v>
      </c>
    </row>
    <row r="353" spans="1:9" x14ac:dyDescent="0.3">
      <c r="A353" s="71">
        <v>351</v>
      </c>
      <c r="B353" t="s">
        <v>803</v>
      </c>
      <c r="C353" t="s">
        <v>184</v>
      </c>
      <c r="D353" t="s">
        <v>170</v>
      </c>
      <c r="E353" t="s">
        <v>37</v>
      </c>
      <c r="F353" t="s">
        <v>171</v>
      </c>
      <c r="G353">
        <v>5.8102164750277922E-13</v>
      </c>
      <c r="H353">
        <v>1.3251362324936729E-12</v>
      </c>
      <c r="I353">
        <v>1.6440114769286439E-12</v>
      </c>
    </row>
    <row r="354" spans="1:9" x14ac:dyDescent="0.3">
      <c r="A354" s="71">
        <v>352</v>
      </c>
      <c r="B354" t="s">
        <v>804</v>
      </c>
      <c r="C354" t="s">
        <v>169</v>
      </c>
      <c r="D354" t="s">
        <v>170</v>
      </c>
      <c r="E354" t="s">
        <v>37</v>
      </c>
      <c r="F354" t="s">
        <v>171</v>
      </c>
      <c r="G354">
        <v>4.9788303494728028E-10</v>
      </c>
      <c r="H354">
        <v>2.640481465757033E-9</v>
      </c>
      <c r="I354">
        <v>2.345464403299851E-9</v>
      </c>
    </row>
    <row r="355" spans="1:9" x14ac:dyDescent="0.3">
      <c r="A355" s="71">
        <v>353</v>
      </c>
      <c r="B355" t="s">
        <v>805</v>
      </c>
      <c r="C355" t="s">
        <v>169</v>
      </c>
      <c r="D355" t="s">
        <v>170</v>
      </c>
      <c r="E355" t="s">
        <v>37</v>
      </c>
      <c r="F355" t="s">
        <v>171</v>
      </c>
      <c r="G355">
        <v>3.655773741666081E-6</v>
      </c>
      <c r="H355">
        <v>1.524195917266984E-5</v>
      </c>
      <c r="I355">
        <v>1.104833551854842E-5</v>
      </c>
    </row>
    <row r="356" spans="1:9" x14ac:dyDescent="0.3">
      <c r="A356" s="71">
        <v>354</v>
      </c>
      <c r="B356" t="s">
        <v>806</v>
      </c>
      <c r="C356" t="s">
        <v>184</v>
      </c>
      <c r="D356" t="s">
        <v>170</v>
      </c>
      <c r="E356" t="s">
        <v>37</v>
      </c>
      <c r="F356" t="s">
        <v>171</v>
      </c>
      <c r="G356">
        <v>8.5643813239474893E-12</v>
      </c>
      <c r="H356">
        <v>3.5396557305193052E-10</v>
      </c>
      <c r="I356">
        <v>1.076741165314365E-10</v>
      </c>
    </row>
    <row r="357" spans="1:9" x14ac:dyDescent="0.3">
      <c r="A357" s="71">
        <v>355</v>
      </c>
      <c r="B357" t="s">
        <v>807</v>
      </c>
      <c r="C357" t="s">
        <v>184</v>
      </c>
      <c r="D357" t="s">
        <v>170</v>
      </c>
      <c r="E357" t="s">
        <v>37</v>
      </c>
      <c r="F357" t="s">
        <v>171</v>
      </c>
      <c r="G357">
        <v>1.209356485685875E-9</v>
      </c>
      <c r="H357">
        <v>8.6566860075669177E-9</v>
      </c>
      <c r="I357">
        <v>1.83716956096403E-8</v>
      </c>
    </row>
    <row r="358" spans="1:9" x14ac:dyDescent="0.3">
      <c r="A358" s="71">
        <v>356</v>
      </c>
      <c r="B358" t="s">
        <v>808</v>
      </c>
      <c r="C358" t="s">
        <v>184</v>
      </c>
      <c r="D358" t="s">
        <v>170</v>
      </c>
      <c r="E358" t="s">
        <v>37</v>
      </c>
      <c r="F358" t="s">
        <v>171</v>
      </c>
      <c r="G358">
        <v>1.8531949898915809E-7</v>
      </c>
      <c r="H358">
        <v>8.552299039371251E-7</v>
      </c>
      <c r="I358">
        <v>6.4284966960216714E-7</v>
      </c>
    </row>
    <row r="359" spans="1:9" x14ac:dyDescent="0.3">
      <c r="A359" s="71">
        <v>357</v>
      </c>
      <c r="B359" t="s">
        <v>809</v>
      </c>
      <c r="C359" t="s">
        <v>184</v>
      </c>
      <c r="D359" t="s">
        <v>170</v>
      </c>
      <c r="E359" t="s">
        <v>37</v>
      </c>
      <c r="F359" t="s">
        <v>171</v>
      </c>
      <c r="G359">
        <v>3.0154526635318368E-8</v>
      </c>
      <c r="H359">
        <v>1.3913960317919689E-7</v>
      </c>
      <c r="I359">
        <v>1.045604238741125E-7</v>
      </c>
    </row>
    <row r="360" spans="1:9" x14ac:dyDescent="0.3">
      <c r="A360" s="71">
        <v>358</v>
      </c>
      <c r="B360" t="s">
        <v>810</v>
      </c>
      <c r="C360" t="s">
        <v>175</v>
      </c>
      <c r="D360" t="s">
        <v>176</v>
      </c>
      <c r="E360" t="s">
        <v>37</v>
      </c>
      <c r="F360" t="s">
        <v>171</v>
      </c>
      <c r="G360">
        <v>0</v>
      </c>
      <c r="H360">
        <v>0</v>
      </c>
      <c r="I360">
        <v>0</v>
      </c>
    </row>
    <row r="361" spans="1:9" x14ac:dyDescent="0.3">
      <c r="A361" s="71">
        <v>359</v>
      </c>
      <c r="B361" t="s">
        <v>811</v>
      </c>
      <c r="C361" t="s">
        <v>184</v>
      </c>
      <c r="D361" t="s">
        <v>170</v>
      </c>
      <c r="E361" t="s">
        <v>37</v>
      </c>
      <c r="F361" t="s">
        <v>171</v>
      </c>
      <c r="G361">
        <v>1.1661836018577209E-10</v>
      </c>
      <c r="H361">
        <v>2.6563523197293601E-10</v>
      </c>
      <c r="I361">
        <v>3.2990739763192439E-10</v>
      </c>
    </row>
    <row r="362" spans="1:9" x14ac:dyDescent="0.3">
      <c r="A362" s="71">
        <v>360</v>
      </c>
      <c r="B362" t="s">
        <v>812</v>
      </c>
      <c r="C362" t="s">
        <v>184</v>
      </c>
      <c r="D362" t="s">
        <v>170</v>
      </c>
      <c r="E362" t="s">
        <v>37</v>
      </c>
      <c r="F362" t="s">
        <v>171</v>
      </c>
      <c r="G362">
        <v>2.0171385058056461E-32</v>
      </c>
      <c r="H362">
        <v>4.8771362912485719E-32</v>
      </c>
      <c r="I362">
        <v>2.348192141980148E-32</v>
      </c>
    </row>
    <row r="363" spans="1:9" x14ac:dyDescent="0.3">
      <c r="A363" s="71">
        <v>361</v>
      </c>
      <c r="B363" t="s">
        <v>813</v>
      </c>
      <c r="C363" t="s">
        <v>184</v>
      </c>
      <c r="D363" t="s">
        <v>170</v>
      </c>
      <c r="E363" t="s">
        <v>37</v>
      </c>
      <c r="F363" t="s">
        <v>171</v>
      </c>
      <c r="G363">
        <v>2.363252789679058E-8</v>
      </c>
      <c r="H363">
        <v>1.6916382885337061E-7</v>
      </c>
      <c r="I363">
        <v>3.5900879033180948E-7</v>
      </c>
    </row>
    <row r="364" spans="1:9" x14ac:dyDescent="0.3">
      <c r="A364" s="71">
        <v>362</v>
      </c>
      <c r="B364" t="s">
        <v>814</v>
      </c>
      <c r="C364" t="s">
        <v>169</v>
      </c>
      <c r="D364" t="s">
        <v>170</v>
      </c>
      <c r="E364" t="s">
        <v>237</v>
      </c>
      <c r="F364" t="s">
        <v>171</v>
      </c>
      <c r="G364">
        <v>5.9575093635428397E-3</v>
      </c>
      <c r="H364">
        <v>0.30972025751029397</v>
      </c>
      <c r="I364">
        <v>0.27242386237091948</v>
      </c>
    </row>
    <row r="365" spans="1:9" x14ac:dyDescent="0.3">
      <c r="A365" s="71">
        <v>363</v>
      </c>
      <c r="B365" t="s">
        <v>815</v>
      </c>
      <c r="C365" t="s">
        <v>169</v>
      </c>
      <c r="D365" t="s">
        <v>170</v>
      </c>
      <c r="E365" t="s">
        <v>237</v>
      </c>
      <c r="F365" t="s">
        <v>171</v>
      </c>
      <c r="G365">
        <v>7.5673277501129314E-3</v>
      </c>
      <c r="H365">
        <v>0.25799456158729672</v>
      </c>
      <c r="I365">
        <v>0.39976737661583472</v>
      </c>
    </row>
    <row r="366" spans="1:9" x14ac:dyDescent="0.3">
      <c r="A366" s="71">
        <v>364</v>
      </c>
      <c r="B366" t="s">
        <v>816</v>
      </c>
      <c r="C366" t="s">
        <v>184</v>
      </c>
      <c r="D366" t="s">
        <v>170</v>
      </c>
      <c r="E366" t="s">
        <v>37</v>
      </c>
      <c r="F366" t="s">
        <v>171</v>
      </c>
      <c r="G366">
        <v>6.2588510482768588E-10</v>
      </c>
      <c r="H366">
        <v>6.1118778531460801E-9</v>
      </c>
      <c r="I366">
        <v>9.3981337585187936E-9</v>
      </c>
    </row>
    <row r="367" spans="1:9" x14ac:dyDescent="0.3">
      <c r="A367" s="71">
        <v>365</v>
      </c>
      <c r="B367" t="s">
        <v>342</v>
      </c>
      <c r="C367" t="s">
        <v>169</v>
      </c>
      <c r="D367" t="s">
        <v>170</v>
      </c>
      <c r="E367" t="s">
        <v>37</v>
      </c>
      <c r="F367" t="s">
        <v>171</v>
      </c>
      <c r="G367">
        <v>5.5569224839240524E-6</v>
      </c>
      <c r="H367">
        <v>2.474053275994291E-4</v>
      </c>
      <c r="I367">
        <v>2.1471805527522971E-4</v>
      </c>
    </row>
    <row r="368" spans="1:9" x14ac:dyDescent="0.3">
      <c r="A368" s="71">
        <v>366</v>
      </c>
      <c r="B368" t="s">
        <v>817</v>
      </c>
      <c r="C368" t="s">
        <v>184</v>
      </c>
      <c r="D368" t="s">
        <v>170</v>
      </c>
      <c r="E368" t="s">
        <v>37</v>
      </c>
      <c r="F368" t="s">
        <v>171</v>
      </c>
      <c r="G368">
        <v>5.1508526993004177E-10</v>
      </c>
      <c r="H368">
        <v>3.693958177233844E-9</v>
      </c>
      <c r="I368">
        <v>7.7939672889602752E-9</v>
      </c>
    </row>
    <row r="369" spans="1:9" x14ac:dyDescent="0.3">
      <c r="A369" s="71">
        <v>367</v>
      </c>
      <c r="B369" t="s">
        <v>343</v>
      </c>
      <c r="C369" t="s">
        <v>169</v>
      </c>
      <c r="D369" t="s">
        <v>170</v>
      </c>
      <c r="E369" t="s">
        <v>37</v>
      </c>
      <c r="F369" t="s">
        <v>171</v>
      </c>
      <c r="G369">
        <v>7.0684856922561216E-3</v>
      </c>
      <c r="H369">
        <v>0.38187182139352099</v>
      </c>
      <c r="I369">
        <v>0.3159757075222005</v>
      </c>
    </row>
    <row r="370" spans="1:9" x14ac:dyDescent="0.3">
      <c r="A370" s="71">
        <v>368</v>
      </c>
      <c r="B370" t="s">
        <v>818</v>
      </c>
      <c r="C370" t="s">
        <v>184</v>
      </c>
      <c r="D370" t="s">
        <v>170</v>
      </c>
      <c r="E370" t="s">
        <v>37</v>
      </c>
      <c r="F370" t="s">
        <v>171</v>
      </c>
      <c r="G370">
        <v>7.8084775938626835E-12</v>
      </c>
      <c r="H370">
        <v>1.7808797013946231E-11</v>
      </c>
      <c r="I370">
        <v>2.2094231492088329E-11</v>
      </c>
    </row>
    <row r="371" spans="1:9" x14ac:dyDescent="0.3">
      <c r="A371" s="71">
        <v>369</v>
      </c>
      <c r="B371" t="s">
        <v>345</v>
      </c>
      <c r="C371" t="s">
        <v>169</v>
      </c>
      <c r="D371" t="s">
        <v>170</v>
      </c>
      <c r="E371" t="s">
        <v>37</v>
      </c>
      <c r="F371" t="s">
        <v>171</v>
      </c>
      <c r="G371">
        <v>3.5633367601416468E-7</v>
      </c>
      <c r="H371">
        <v>6.8666915858242828E-7</v>
      </c>
      <c r="I371">
        <v>6.7500074440344428E-7</v>
      </c>
    </row>
    <row r="372" spans="1:9" x14ac:dyDescent="0.3">
      <c r="A372" s="71">
        <v>370</v>
      </c>
      <c r="B372" t="s">
        <v>345</v>
      </c>
      <c r="C372" t="s">
        <v>179</v>
      </c>
      <c r="D372" t="s">
        <v>170</v>
      </c>
      <c r="E372" t="s">
        <v>37</v>
      </c>
      <c r="F372" t="s">
        <v>171</v>
      </c>
      <c r="G372">
        <v>7.5134564427559783E-7</v>
      </c>
      <c r="H372">
        <v>6.0609730397751921E-6</v>
      </c>
      <c r="I372">
        <v>1.1725600325240071E-5</v>
      </c>
    </row>
    <row r="373" spans="1:9" x14ac:dyDescent="0.3">
      <c r="A373" s="71">
        <v>371</v>
      </c>
      <c r="B373" t="s">
        <v>819</v>
      </c>
      <c r="C373" t="s">
        <v>184</v>
      </c>
      <c r="D373" t="s">
        <v>170</v>
      </c>
      <c r="E373" t="s">
        <v>37</v>
      </c>
      <c r="F373" t="s">
        <v>171</v>
      </c>
      <c r="G373">
        <v>1.1434875900120791E-9</v>
      </c>
      <c r="H373">
        <v>4.1173451089595038E-8</v>
      </c>
      <c r="I373">
        <v>1.272652303353335E-8</v>
      </c>
    </row>
    <row r="374" spans="1:9" x14ac:dyDescent="0.3">
      <c r="A374" s="71">
        <v>372</v>
      </c>
      <c r="B374" t="s">
        <v>820</v>
      </c>
      <c r="C374" t="s">
        <v>169</v>
      </c>
      <c r="D374" t="s">
        <v>170</v>
      </c>
      <c r="E374" t="s">
        <v>37</v>
      </c>
      <c r="F374" t="s">
        <v>171</v>
      </c>
      <c r="G374">
        <v>1.138039266964911E-5</v>
      </c>
      <c r="H374">
        <v>2.5264019080520639E-5</v>
      </c>
      <c r="I374">
        <v>1.9262029234811081E-5</v>
      </c>
    </row>
    <row r="375" spans="1:9" x14ac:dyDescent="0.3">
      <c r="A375" s="71">
        <v>373</v>
      </c>
      <c r="B375" t="s">
        <v>821</v>
      </c>
      <c r="C375" t="s">
        <v>175</v>
      </c>
      <c r="D375" t="s">
        <v>176</v>
      </c>
      <c r="E375" t="s">
        <v>37</v>
      </c>
      <c r="F375" t="s">
        <v>171</v>
      </c>
      <c r="G375">
        <v>1.823182951603838</v>
      </c>
      <c r="H375">
        <v>1268.092847799431</v>
      </c>
      <c r="I375">
        <v>304.41481136808102</v>
      </c>
    </row>
    <row r="376" spans="1:9" x14ac:dyDescent="0.3">
      <c r="A376" s="71">
        <v>374</v>
      </c>
      <c r="B376" t="s">
        <v>822</v>
      </c>
      <c r="C376" t="s">
        <v>169</v>
      </c>
      <c r="D376" t="s">
        <v>170</v>
      </c>
      <c r="E376" t="s">
        <v>37</v>
      </c>
      <c r="F376" t="s">
        <v>171</v>
      </c>
      <c r="G376">
        <v>1.195080220532622E-8</v>
      </c>
      <c r="H376">
        <v>3.4092251900073312E-8</v>
      </c>
      <c r="I376">
        <v>7.3690068003806555E-8</v>
      </c>
    </row>
    <row r="377" spans="1:9" x14ac:dyDescent="0.3">
      <c r="A377" s="71">
        <v>375</v>
      </c>
      <c r="B377" t="s">
        <v>17</v>
      </c>
      <c r="C377" t="s">
        <v>169</v>
      </c>
      <c r="D377" t="s">
        <v>170</v>
      </c>
      <c r="E377" t="s">
        <v>37</v>
      </c>
      <c r="F377" t="s">
        <v>171</v>
      </c>
      <c r="G377">
        <v>1.067680104462848E-6</v>
      </c>
      <c r="H377">
        <v>4.6695087392417563E-6</v>
      </c>
      <c r="I377">
        <v>2.1445940603117939E-6</v>
      </c>
    </row>
    <row r="378" spans="1:9" x14ac:dyDescent="0.3">
      <c r="A378" s="71">
        <v>376</v>
      </c>
      <c r="B378" t="s">
        <v>823</v>
      </c>
      <c r="C378" t="s">
        <v>175</v>
      </c>
      <c r="D378" t="s">
        <v>176</v>
      </c>
      <c r="E378" t="s">
        <v>37</v>
      </c>
      <c r="F378" t="s">
        <v>171</v>
      </c>
      <c r="G378">
        <v>1.911105665296659E-4</v>
      </c>
      <c r="H378">
        <v>2.7026914977851661E-3</v>
      </c>
      <c r="I378">
        <v>1.3330401301882781E-3</v>
      </c>
    </row>
    <row r="379" spans="1:9" x14ac:dyDescent="0.3">
      <c r="A379" s="71">
        <v>377</v>
      </c>
      <c r="B379" t="s">
        <v>824</v>
      </c>
      <c r="C379" t="s">
        <v>175</v>
      </c>
      <c r="D379" t="s">
        <v>176</v>
      </c>
      <c r="E379" t="s">
        <v>37</v>
      </c>
      <c r="F379" t="s">
        <v>171</v>
      </c>
      <c r="G379">
        <v>7.1485173311807279E-3</v>
      </c>
      <c r="H379">
        <v>4.5220027392143577E-2</v>
      </c>
      <c r="I379">
        <v>3.9253603989084819E-2</v>
      </c>
    </row>
    <row r="380" spans="1:9" x14ac:dyDescent="0.3">
      <c r="A380" s="71">
        <v>378</v>
      </c>
      <c r="B380" t="s">
        <v>825</v>
      </c>
      <c r="C380" t="s">
        <v>184</v>
      </c>
      <c r="D380" t="s">
        <v>170</v>
      </c>
      <c r="E380" t="s">
        <v>37</v>
      </c>
      <c r="F380" t="s">
        <v>171</v>
      </c>
      <c r="G380">
        <v>1.967192326323204E-9</v>
      </c>
      <c r="H380">
        <v>1.3346547047540119E-8</v>
      </c>
      <c r="I380">
        <v>7.0668625532640693E-9</v>
      </c>
    </row>
    <row r="381" spans="1:9" x14ac:dyDescent="0.3">
      <c r="A381" s="71">
        <v>379</v>
      </c>
      <c r="B381" t="s">
        <v>826</v>
      </c>
      <c r="C381" t="s">
        <v>175</v>
      </c>
      <c r="D381" t="s">
        <v>176</v>
      </c>
      <c r="E381" t="s">
        <v>37</v>
      </c>
      <c r="F381" t="s">
        <v>171</v>
      </c>
      <c r="G381">
        <v>7.6989898251544873E-5</v>
      </c>
      <c r="H381">
        <v>1.0731478176985399E-2</v>
      </c>
      <c r="I381">
        <v>3.0436766968530891E-3</v>
      </c>
    </row>
    <row r="382" spans="1:9" x14ac:dyDescent="0.3">
      <c r="A382" s="71">
        <v>380</v>
      </c>
      <c r="B382" t="s">
        <v>347</v>
      </c>
      <c r="C382" t="s">
        <v>169</v>
      </c>
      <c r="D382" t="s">
        <v>170</v>
      </c>
      <c r="E382" t="s">
        <v>37</v>
      </c>
      <c r="F382" t="s">
        <v>171</v>
      </c>
      <c r="G382">
        <v>8.6718224536790642E-5</v>
      </c>
      <c r="H382">
        <v>4.6564047773150399E-3</v>
      </c>
      <c r="I382">
        <v>3.9118038753462236E-3</v>
      </c>
    </row>
    <row r="383" spans="1:9" x14ac:dyDescent="0.3">
      <c r="A383" s="71">
        <v>381</v>
      </c>
      <c r="B383" t="s">
        <v>27</v>
      </c>
      <c r="C383" t="s">
        <v>169</v>
      </c>
      <c r="D383" t="s">
        <v>170</v>
      </c>
      <c r="E383" t="s">
        <v>37</v>
      </c>
      <c r="F383" t="s">
        <v>171</v>
      </c>
      <c r="G383">
        <v>6.9743231574203226E-5</v>
      </c>
      <c r="H383">
        <v>3.635884625418067E-4</v>
      </c>
      <c r="I383">
        <v>2.2647234829263461E-4</v>
      </c>
    </row>
    <row r="384" spans="1:9" x14ac:dyDescent="0.3">
      <c r="A384" s="71">
        <v>382</v>
      </c>
      <c r="B384" t="s">
        <v>827</v>
      </c>
      <c r="C384" t="s">
        <v>184</v>
      </c>
      <c r="D384" t="s">
        <v>170</v>
      </c>
      <c r="E384" t="s">
        <v>37</v>
      </c>
      <c r="F384" t="s">
        <v>171</v>
      </c>
      <c r="G384">
        <v>1.8064070668847941E-6</v>
      </c>
      <c r="H384">
        <v>3.1001893364270273E-5</v>
      </c>
      <c r="I384">
        <v>1.783403115785367E-5</v>
      </c>
    </row>
    <row r="385" spans="1:9" x14ac:dyDescent="0.3">
      <c r="A385" s="71">
        <v>383</v>
      </c>
      <c r="B385" t="s">
        <v>828</v>
      </c>
      <c r="C385" t="s">
        <v>184</v>
      </c>
      <c r="D385" t="s">
        <v>170</v>
      </c>
      <c r="E385" t="s">
        <v>37</v>
      </c>
      <c r="F385" t="s">
        <v>171</v>
      </c>
      <c r="G385">
        <v>2.1884355440911429E-12</v>
      </c>
      <c r="H385">
        <v>4.9989080818152649E-12</v>
      </c>
      <c r="I385">
        <v>6.1937476213168016E-12</v>
      </c>
    </row>
    <row r="386" spans="1:9" x14ac:dyDescent="0.3">
      <c r="A386" s="71">
        <v>384</v>
      </c>
      <c r="B386" t="s">
        <v>829</v>
      </c>
      <c r="C386" t="s">
        <v>169</v>
      </c>
      <c r="D386" t="s">
        <v>170</v>
      </c>
      <c r="E386" t="s">
        <v>37</v>
      </c>
      <c r="F386" t="s">
        <v>171</v>
      </c>
      <c r="G386">
        <v>0.37240574600628662</v>
      </c>
      <c r="H386">
        <v>16.91984145181463</v>
      </c>
      <c r="I386">
        <v>13.852289305967821</v>
      </c>
    </row>
    <row r="387" spans="1:9" x14ac:dyDescent="0.3">
      <c r="A387" s="71">
        <v>385</v>
      </c>
      <c r="B387" t="s">
        <v>830</v>
      </c>
      <c r="C387" t="s">
        <v>169</v>
      </c>
      <c r="D387" t="s">
        <v>170</v>
      </c>
      <c r="E387" t="s">
        <v>37</v>
      </c>
      <c r="F387" t="s">
        <v>171</v>
      </c>
      <c r="G387">
        <v>1.460226949749396E-14</v>
      </c>
      <c r="H387">
        <v>1.049840013768476E-13</v>
      </c>
      <c r="I387">
        <v>1.1975994892038509E-13</v>
      </c>
    </row>
    <row r="388" spans="1:9" x14ac:dyDescent="0.3">
      <c r="A388" s="71">
        <v>386</v>
      </c>
      <c r="B388" t="s">
        <v>255</v>
      </c>
      <c r="C388" t="s">
        <v>175</v>
      </c>
      <c r="D388" t="s">
        <v>176</v>
      </c>
      <c r="E388" t="s">
        <v>37</v>
      </c>
      <c r="F388" t="s">
        <v>171</v>
      </c>
      <c r="G388">
        <v>0.31696850887424832</v>
      </c>
      <c r="H388">
        <v>0.55667767345831931</v>
      </c>
      <c r="I388">
        <v>0.56076811579527108</v>
      </c>
    </row>
    <row r="389" spans="1:9" x14ac:dyDescent="0.3">
      <c r="A389" s="71">
        <v>387</v>
      </c>
      <c r="B389" t="s">
        <v>831</v>
      </c>
      <c r="C389" t="s">
        <v>169</v>
      </c>
      <c r="D389" t="s">
        <v>170</v>
      </c>
      <c r="E389" t="s">
        <v>37</v>
      </c>
      <c r="F389" t="s">
        <v>171</v>
      </c>
      <c r="G389">
        <v>3.0754080822708861E-7</v>
      </c>
      <c r="H389">
        <v>1.388559362177812E-6</v>
      </c>
      <c r="I389">
        <v>6.2551918427653784E-7</v>
      </c>
    </row>
    <row r="390" spans="1:9" x14ac:dyDescent="0.3">
      <c r="A390" s="71">
        <v>388</v>
      </c>
      <c r="B390" t="s">
        <v>832</v>
      </c>
      <c r="C390" t="s">
        <v>175</v>
      </c>
      <c r="D390" t="s">
        <v>176</v>
      </c>
      <c r="E390" t="s">
        <v>37</v>
      </c>
      <c r="F390" t="s">
        <v>171</v>
      </c>
      <c r="G390">
        <v>1.246086541204103E-3</v>
      </c>
      <c r="H390">
        <v>3.0503976289790969E-3</v>
      </c>
      <c r="I390">
        <v>4.4893872409869024E-3</v>
      </c>
    </row>
    <row r="391" spans="1:9" x14ac:dyDescent="0.3">
      <c r="A391" s="71">
        <v>389</v>
      </c>
      <c r="B391" t="s">
        <v>833</v>
      </c>
      <c r="C391" t="s">
        <v>184</v>
      </c>
      <c r="D391" t="s">
        <v>170</v>
      </c>
      <c r="E391" t="s">
        <v>37</v>
      </c>
      <c r="F391" t="s">
        <v>171</v>
      </c>
      <c r="G391">
        <v>3.2155121568651338E-34</v>
      </c>
      <c r="H391">
        <v>7.7746228085735029E-34</v>
      </c>
      <c r="I391">
        <v>3.7432433903423361E-34</v>
      </c>
    </row>
    <row r="392" spans="1:9" x14ac:dyDescent="0.3">
      <c r="A392" s="71">
        <v>390</v>
      </c>
      <c r="B392" t="s">
        <v>834</v>
      </c>
      <c r="C392" t="s">
        <v>169</v>
      </c>
      <c r="D392" t="s">
        <v>170</v>
      </c>
      <c r="E392" t="s">
        <v>37</v>
      </c>
      <c r="F392" t="s">
        <v>171</v>
      </c>
      <c r="G392">
        <v>1.025798870903977E-6</v>
      </c>
      <c r="H392">
        <v>1.8565772224125461E-5</v>
      </c>
      <c r="I392">
        <v>1.6421176283300329E-5</v>
      </c>
    </row>
    <row r="393" spans="1:9" x14ac:dyDescent="0.3">
      <c r="A393" s="71">
        <v>391</v>
      </c>
      <c r="B393" t="s">
        <v>835</v>
      </c>
      <c r="C393" t="s">
        <v>169</v>
      </c>
      <c r="D393" t="s">
        <v>170</v>
      </c>
      <c r="E393" t="s">
        <v>37</v>
      </c>
      <c r="F393" t="s">
        <v>171</v>
      </c>
      <c r="G393">
        <v>2.4119037988167821E-9</v>
      </c>
      <c r="H393">
        <v>1.05448430978121E-8</v>
      </c>
      <c r="I393">
        <v>9.1928402311521433E-9</v>
      </c>
    </row>
    <row r="394" spans="1:9" x14ac:dyDescent="0.3">
      <c r="A394" s="71">
        <v>392</v>
      </c>
      <c r="B394" t="s">
        <v>836</v>
      </c>
      <c r="C394" t="s">
        <v>184</v>
      </c>
      <c r="D394" t="s">
        <v>170</v>
      </c>
      <c r="E394" t="s">
        <v>37</v>
      </c>
      <c r="F394" t="s">
        <v>171</v>
      </c>
      <c r="G394">
        <v>3.6693460363479872E-7</v>
      </c>
      <c r="H394">
        <v>2.6265519609611001E-6</v>
      </c>
      <c r="I394">
        <v>5.5742131674160117E-6</v>
      </c>
    </row>
    <row r="395" spans="1:9" x14ac:dyDescent="0.3">
      <c r="A395" s="71">
        <v>393</v>
      </c>
      <c r="B395" t="s">
        <v>837</v>
      </c>
      <c r="C395" t="s">
        <v>184</v>
      </c>
      <c r="D395" t="s">
        <v>170</v>
      </c>
      <c r="E395" t="s">
        <v>37</v>
      </c>
      <c r="F395" t="s">
        <v>171</v>
      </c>
      <c r="G395">
        <v>3.8968448341024139E-10</v>
      </c>
      <c r="H395">
        <v>1.649634434109872E-8</v>
      </c>
      <c r="I395">
        <v>4.9968476647284498E-9</v>
      </c>
    </row>
    <row r="396" spans="1:9" x14ac:dyDescent="0.3">
      <c r="A396" s="71">
        <v>394</v>
      </c>
      <c r="B396" t="s">
        <v>838</v>
      </c>
      <c r="C396" t="s">
        <v>184</v>
      </c>
      <c r="D396" t="s">
        <v>170</v>
      </c>
      <c r="E396" t="s">
        <v>37</v>
      </c>
      <c r="F396" t="s">
        <v>171</v>
      </c>
      <c r="G396">
        <v>1.147544301843485E-7</v>
      </c>
      <c r="H396">
        <v>5.3222341443378133E-7</v>
      </c>
      <c r="I396">
        <v>4.103208140396382E-7</v>
      </c>
    </row>
    <row r="397" spans="1:9" x14ac:dyDescent="0.3">
      <c r="A397" s="71">
        <v>395</v>
      </c>
      <c r="B397" t="s">
        <v>839</v>
      </c>
      <c r="C397" t="s">
        <v>184</v>
      </c>
      <c r="D397" t="s">
        <v>170</v>
      </c>
      <c r="E397" t="s">
        <v>37</v>
      </c>
      <c r="F397" t="s">
        <v>171</v>
      </c>
      <c r="G397">
        <v>3.0643794457401302E-10</v>
      </c>
      <c r="H397">
        <v>1.2962605928092309E-8</v>
      </c>
      <c r="I397">
        <v>3.9269712328573056E-9</v>
      </c>
    </row>
    <row r="398" spans="1:9" x14ac:dyDescent="0.3">
      <c r="A398" s="71">
        <v>396</v>
      </c>
      <c r="B398" t="s">
        <v>840</v>
      </c>
      <c r="C398" t="s">
        <v>184</v>
      </c>
      <c r="D398" t="s">
        <v>170</v>
      </c>
      <c r="E398" t="s">
        <v>37</v>
      </c>
      <c r="F398" t="s">
        <v>171</v>
      </c>
      <c r="G398">
        <v>1.0410906535363371E-9</v>
      </c>
      <c r="H398">
        <v>4.3992083054108099E-8</v>
      </c>
      <c r="I398">
        <v>1.332970724575231E-8</v>
      </c>
    </row>
    <row r="399" spans="1:9" x14ac:dyDescent="0.3">
      <c r="A399" s="71">
        <v>397</v>
      </c>
      <c r="B399" t="s">
        <v>841</v>
      </c>
      <c r="C399" t="s">
        <v>184</v>
      </c>
      <c r="D399" t="s">
        <v>170</v>
      </c>
      <c r="E399" t="s">
        <v>37</v>
      </c>
      <c r="F399" t="s">
        <v>171</v>
      </c>
      <c r="G399">
        <v>4.7064914808536382E-8</v>
      </c>
      <c r="H399">
        <v>1.818795906515384E-6</v>
      </c>
      <c r="I399">
        <v>5.5665620899446715E-7</v>
      </c>
    </row>
    <row r="400" spans="1:9" x14ac:dyDescent="0.3">
      <c r="A400" s="71">
        <v>398</v>
      </c>
      <c r="B400" t="s">
        <v>842</v>
      </c>
      <c r="C400" t="s">
        <v>169</v>
      </c>
      <c r="D400" t="s">
        <v>170</v>
      </c>
      <c r="E400" t="s">
        <v>37</v>
      </c>
      <c r="F400" t="s">
        <v>171</v>
      </c>
      <c r="G400">
        <v>8.756449380721734E-11</v>
      </c>
      <c r="H400">
        <v>6.2955083385796545E-10</v>
      </c>
      <c r="I400">
        <v>7.1815681167746033E-10</v>
      </c>
    </row>
    <row r="401" spans="1:9" x14ac:dyDescent="0.3">
      <c r="A401" s="71">
        <v>399</v>
      </c>
      <c r="B401" t="s">
        <v>349</v>
      </c>
      <c r="C401" t="s">
        <v>169</v>
      </c>
      <c r="D401" t="s">
        <v>170</v>
      </c>
      <c r="E401" t="s">
        <v>37</v>
      </c>
      <c r="F401" t="s">
        <v>171</v>
      </c>
      <c r="G401">
        <v>7.0418840570473347E-7</v>
      </c>
      <c r="H401">
        <v>3.8139038814812457E-5</v>
      </c>
      <c r="I401">
        <v>3.1579993883857759E-5</v>
      </c>
    </row>
    <row r="402" spans="1:9" x14ac:dyDescent="0.3">
      <c r="A402" s="71">
        <v>400</v>
      </c>
      <c r="B402" t="s">
        <v>471</v>
      </c>
      <c r="C402" t="s">
        <v>184</v>
      </c>
      <c r="D402" t="s">
        <v>170</v>
      </c>
      <c r="E402" t="s">
        <v>37</v>
      </c>
      <c r="F402" t="s">
        <v>171</v>
      </c>
      <c r="G402">
        <v>6.8741658379402572E-7</v>
      </c>
      <c r="H402">
        <v>3.466612747669487E-6</v>
      </c>
      <c r="I402">
        <v>2.484482399654869E-6</v>
      </c>
    </row>
    <row r="403" spans="1:9" x14ac:dyDescent="0.3">
      <c r="A403" s="71">
        <v>401</v>
      </c>
      <c r="B403" t="s">
        <v>843</v>
      </c>
      <c r="C403" t="s">
        <v>184</v>
      </c>
      <c r="D403" t="s">
        <v>170</v>
      </c>
      <c r="E403" t="s">
        <v>37</v>
      </c>
      <c r="F403" t="s">
        <v>171</v>
      </c>
      <c r="G403">
        <v>8.1612622674303022E-12</v>
      </c>
      <c r="H403">
        <v>5.0659579428336977E-11</v>
      </c>
      <c r="I403">
        <v>3.6364664842790049E-11</v>
      </c>
    </row>
    <row r="404" spans="1:9" x14ac:dyDescent="0.3">
      <c r="A404" s="71">
        <v>402</v>
      </c>
      <c r="B404" t="s">
        <v>844</v>
      </c>
      <c r="C404" t="s">
        <v>184</v>
      </c>
      <c r="D404" t="s">
        <v>170</v>
      </c>
      <c r="E404" t="s">
        <v>37</v>
      </c>
      <c r="F404" t="s">
        <v>171</v>
      </c>
      <c r="G404">
        <v>1.494382405504685E-9</v>
      </c>
      <c r="H404">
        <v>3.403928989412256E-9</v>
      </c>
      <c r="I404">
        <v>4.2275316655037514E-9</v>
      </c>
    </row>
    <row r="405" spans="1:9" x14ac:dyDescent="0.3">
      <c r="A405" s="71">
        <v>403</v>
      </c>
      <c r="B405" t="s">
        <v>490</v>
      </c>
      <c r="C405" t="s">
        <v>184</v>
      </c>
      <c r="D405" t="s">
        <v>170</v>
      </c>
      <c r="E405" t="s">
        <v>37</v>
      </c>
      <c r="F405" t="s">
        <v>171</v>
      </c>
      <c r="G405">
        <v>5.4292929447218602E-7</v>
      </c>
      <c r="H405">
        <v>2.8729227334304481E-7</v>
      </c>
      <c r="I405">
        <v>3.0826376561418828E-7</v>
      </c>
    </row>
    <row r="406" spans="1:9" x14ac:dyDescent="0.3">
      <c r="A406" s="71">
        <v>404</v>
      </c>
      <c r="B406" t="s">
        <v>351</v>
      </c>
      <c r="C406" t="s">
        <v>169</v>
      </c>
      <c r="D406" t="s">
        <v>170</v>
      </c>
      <c r="E406" t="s">
        <v>37</v>
      </c>
      <c r="F406" t="s">
        <v>171</v>
      </c>
      <c r="G406">
        <v>6.9541077664386676E-7</v>
      </c>
      <c r="H406">
        <v>1.6222660050476801E-5</v>
      </c>
      <c r="I406">
        <v>1.345709954601769E-5</v>
      </c>
    </row>
    <row r="407" spans="1:9" x14ac:dyDescent="0.3">
      <c r="A407" s="71">
        <v>405</v>
      </c>
      <c r="B407" t="s">
        <v>351</v>
      </c>
      <c r="C407" t="s">
        <v>179</v>
      </c>
      <c r="D407" t="s">
        <v>170</v>
      </c>
      <c r="E407" t="s">
        <v>37</v>
      </c>
      <c r="F407" t="s">
        <v>171</v>
      </c>
      <c r="G407">
        <v>4.3019347696615756E-6</v>
      </c>
      <c r="H407">
        <v>1.507076231369269E-5</v>
      </c>
      <c r="I407">
        <v>1.193718692369537E-5</v>
      </c>
    </row>
    <row r="408" spans="1:9" x14ac:dyDescent="0.3">
      <c r="A408" s="71">
        <v>406</v>
      </c>
      <c r="B408" t="s">
        <v>261</v>
      </c>
      <c r="C408" t="s">
        <v>169</v>
      </c>
      <c r="D408" t="s">
        <v>170</v>
      </c>
      <c r="E408" t="s">
        <v>37</v>
      </c>
      <c r="F408" t="s">
        <v>171</v>
      </c>
      <c r="G408">
        <v>1.7032243765764251E-4</v>
      </c>
      <c r="H408">
        <v>9.5839700975749176E-3</v>
      </c>
      <c r="I408">
        <v>7.7112131187583276E-3</v>
      </c>
    </row>
    <row r="409" spans="1:9" x14ac:dyDescent="0.3">
      <c r="A409" s="71">
        <v>407</v>
      </c>
      <c r="B409" t="s">
        <v>28</v>
      </c>
      <c r="C409" t="s">
        <v>169</v>
      </c>
      <c r="D409" t="s">
        <v>170</v>
      </c>
      <c r="E409" t="s">
        <v>37</v>
      </c>
      <c r="F409" t="s">
        <v>171</v>
      </c>
      <c r="G409">
        <v>3.5975128517179829E-4</v>
      </c>
      <c r="H409">
        <v>1.3882334538732371E-2</v>
      </c>
      <c r="I409">
        <v>1.182196718277944E-2</v>
      </c>
    </row>
    <row r="410" spans="1:9" x14ac:dyDescent="0.3">
      <c r="A410" s="71">
        <v>408</v>
      </c>
      <c r="B410" t="s">
        <v>845</v>
      </c>
      <c r="C410" t="s">
        <v>169</v>
      </c>
      <c r="D410" t="s">
        <v>170</v>
      </c>
      <c r="E410" t="s">
        <v>37</v>
      </c>
      <c r="F410" t="s">
        <v>171</v>
      </c>
      <c r="G410">
        <v>2.294115855403869E-8</v>
      </c>
      <c r="H410">
        <v>2.0902972844605211E-7</v>
      </c>
      <c r="I410">
        <v>1.2328956521480411E-7</v>
      </c>
    </row>
    <row r="411" spans="1:9" x14ac:dyDescent="0.3">
      <c r="A411" s="71">
        <v>409</v>
      </c>
      <c r="B411" t="s">
        <v>846</v>
      </c>
      <c r="C411" t="s">
        <v>184</v>
      </c>
      <c r="D411" t="s">
        <v>170</v>
      </c>
      <c r="E411" t="s">
        <v>37</v>
      </c>
      <c r="F411" t="s">
        <v>171</v>
      </c>
      <c r="G411">
        <v>6.8069342445872182E-13</v>
      </c>
      <c r="H411">
        <v>1.9162108468424061E-12</v>
      </c>
      <c r="I411">
        <v>1.9976643701136199E-12</v>
      </c>
    </row>
    <row r="412" spans="1:9" x14ac:dyDescent="0.3">
      <c r="A412" s="71">
        <v>410</v>
      </c>
      <c r="B412" t="s">
        <v>847</v>
      </c>
      <c r="C412" t="s">
        <v>223</v>
      </c>
      <c r="D412" t="s">
        <v>176</v>
      </c>
      <c r="E412" t="s">
        <v>264</v>
      </c>
      <c r="F412" t="s">
        <v>171</v>
      </c>
      <c r="G412">
        <v>0.16348596203534099</v>
      </c>
      <c r="H412">
        <v>0.82360123902167304</v>
      </c>
      <c r="I412">
        <v>0.73741341435823649</v>
      </c>
    </row>
    <row r="413" spans="1:9" x14ac:dyDescent="0.3">
      <c r="A413" s="71">
        <v>411</v>
      </c>
      <c r="B413" t="s">
        <v>848</v>
      </c>
      <c r="C413" t="s">
        <v>223</v>
      </c>
      <c r="D413" t="s">
        <v>176</v>
      </c>
      <c r="E413" t="s">
        <v>264</v>
      </c>
      <c r="F413" t="s">
        <v>171</v>
      </c>
      <c r="G413">
        <v>0</v>
      </c>
      <c r="H413">
        <v>0</v>
      </c>
      <c r="I413">
        <v>0</v>
      </c>
    </row>
    <row r="414" spans="1:9" x14ac:dyDescent="0.3">
      <c r="A414" s="71">
        <v>412</v>
      </c>
      <c r="B414" t="s">
        <v>849</v>
      </c>
      <c r="C414" t="s">
        <v>223</v>
      </c>
      <c r="D414" t="s">
        <v>176</v>
      </c>
      <c r="E414" t="s">
        <v>264</v>
      </c>
      <c r="F414" t="s">
        <v>171</v>
      </c>
      <c r="G414">
        <v>3.0607345782372218E-3</v>
      </c>
      <c r="H414">
        <v>2.3287091898147861E-2</v>
      </c>
      <c r="I414">
        <v>3.013118540246441E-2</v>
      </c>
    </row>
    <row r="415" spans="1:9" x14ac:dyDescent="0.3">
      <c r="A415" s="71">
        <v>413</v>
      </c>
      <c r="B415" t="s">
        <v>850</v>
      </c>
      <c r="C415" t="s">
        <v>223</v>
      </c>
      <c r="D415" t="s">
        <v>176</v>
      </c>
      <c r="E415" t="s">
        <v>264</v>
      </c>
      <c r="F415" t="s">
        <v>171</v>
      </c>
      <c r="G415">
        <v>1.567683565043225E-6</v>
      </c>
      <c r="H415">
        <v>1.122162451057939E-5</v>
      </c>
      <c r="I415">
        <v>2.3815149304678841E-5</v>
      </c>
    </row>
    <row r="416" spans="1:9" x14ac:dyDescent="0.3">
      <c r="A416" s="71">
        <v>414</v>
      </c>
      <c r="B416" t="s">
        <v>851</v>
      </c>
      <c r="C416" t="s">
        <v>223</v>
      </c>
      <c r="D416" t="s">
        <v>176</v>
      </c>
      <c r="E416" t="s">
        <v>264</v>
      </c>
      <c r="F416" t="s">
        <v>171</v>
      </c>
      <c r="G416">
        <v>1.7413351337367069E-2</v>
      </c>
      <c r="H416">
        <v>0.13944804825482779</v>
      </c>
      <c r="I416">
        <v>9.4381103798032592E-2</v>
      </c>
    </row>
    <row r="417" spans="1:9" x14ac:dyDescent="0.3">
      <c r="A417" s="71">
        <v>415</v>
      </c>
      <c r="B417" t="s">
        <v>852</v>
      </c>
      <c r="C417" t="s">
        <v>223</v>
      </c>
      <c r="D417" t="s">
        <v>176</v>
      </c>
      <c r="E417" t="s">
        <v>264</v>
      </c>
      <c r="F417" t="s">
        <v>171</v>
      </c>
      <c r="G417">
        <v>3.4028353730513971E-4</v>
      </c>
      <c r="H417">
        <v>1.9828606500116629E-3</v>
      </c>
      <c r="I417">
        <v>1.2371433377294969E-3</v>
      </c>
    </row>
    <row r="418" spans="1:9" x14ac:dyDescent="0.3">
      <c r="A418" s="71">
        <v>416</v>
      </c>
      <c r="B418" t="s">
        <v>853</v>
      </c>
      <c r="C418" t="s">
        <v>223</v>
      </c>
      <c r="D418" t="s">
        <v>176</v>
      </c>
      <c r="E418" t="s">
        <v>264</v>
      </c>
      <c r="F418" t="s">
        <v>171</v>
      </c>
      <c r="G418">
        <v>1.1528222635523539E-3</v>
      </c>
      <c r="H418">
        <v>8.735241013918503E-3</v>
      </c>
      <c r="I418">
        <v>1.2864104113286281E-2</v>
      </c>
    </row>
    <row r="419" spans="1:9" x14ac:dyDescent="0.3">
      <c r="A419" s="71">
        <v>417</v>
      </c>
      <c r="B419" t="s">
        <v>854</v>
      </c>
      <c r="C419" t="s">
        <v>223</v>
      </c>
      <c r="D419" t="s">
        <v>176</v>
      </c>
      <c r="E419" t="s">
        <v>264</v>
      </c>
      <c r="F419" t="s">
        <v>171</v>
      </c>
      <c r="G419">
        <v>1.5769267059410289E-2</v>
      </c>
      <c r="H419">
        <v>0.1099520804081133</v>
      </c>
      <c r="I419">
        <v>0.17622242718448591</v>
      </c>
    </row>
    <row r="420" spans="1:9" x14ac:dyDescent="0.3">
      <c r="A420" s="71">
        <v>418</v>
      </c>
      <c r="B420" t="s">
        <v>855</v>
      </c>
      <c r="C420" t="s">
        <v>223</v>
      </c>
      <c r="D420" t="s">
        <v>176</v>
      </c>
      <c r="E420" t="s">
        <v>264</v>
      </c>
      <c r="F420" t="s">
        <v>171</v>
      </c>
      <c r="G420">
        <v>1.020322638973915E-4</v>
      </c>
      <c r="H420">
        <v>3.826031755006892E-4</v>
      </c>
      <c r="I420">
        <v>2.9609599830138071E-4</v>
      </c>
    </row>
    <row r="421" spans="1:9" x14ac:dyDescent="0.3">
      <c r="A421" s="71">
        <v>419</v>
      </c>
      <c r="B421" t="s">
        <v>856</v>
      </c>
      <c r="C421" t="s">
        <v>223</v>
      </c>
      <c r="D421" t="s">
        <v>176</v>
      </c>
      <c r="E421" t="s">
        <v>264</v>
      </c>
      <c r="F421" t="s">
        <v>171</v>
      </c>
      <c r="G421">
        <v>1.86853528915235E-3</v>
      </c>
      <c r="H421">
        <v>1.047689819637692E-2</v>
      </c>
      <c r="I421">
        <v>1.109295733558377E-2</v>
      </c>
    </row>
    <row r="422" spans="1:9" x14ac:dyDescent="0.3">
      <c r="A422" s="71">
        <v>420</v>
      </c>
      <c r="B422" t="s">
        <v>857</v>
      </c>
      <c r="C422" t="s">
        <v>223</v>
      </c>
      <c r="D422" t="s">
        <v>176</v>
      </c>
      <c r="E422" t="s">
        <v>264</v>
      </c>
      <c r="F422" t="s">
        <v>171</v>
      </c>
      <c r="G422">
        <v>8.569100899436367E-3</v>
      </c>
      <c r="H422">
        <v>2.0791010351878421E-2</v>
      </c>
      <c r="I422">
        <v>1.9503624148514899E-2</v>
      </c>
    </row>
    <row r="423" spans="1:9" x14ac:dyDescent="0.3">
      <c r="A423" s="71">
        <v>421</v>
      </c>
      <c r="B423" t="s">
        <v>858</v>
      </c>
      <c r="C423" t="s">
        <v>223</v>
      </c>
      <c r="D423" t="s">
        <v>176</v>
      </c>
      <c r="E423" t="s">
        <v>264</v>
      </c>
      <c r="F423" t="s">
        <v>171</v>
      </c>
      <c r="G423">
        <v>2.3860516945357831E-4</v>
      </c>
      <c r="H423">
        <v>9.2349115913046632E-4</v>
      </c>
      <c r="I423">
        <v>9.5543372019227951E-4</v>
      </c>
    </row>
    <row r="424" spans="1:9" x14ac:dyDescent="0.3">
      <c r="A424" s="71">
        <v>422</v>
      </c>
      <c r="B424" t="s">
        <v>859</v>
      </c>
      <c r="C424" t="s">
        <v>223</v>
      </c>
      <c r="D424" t="s">
        <v>176</v>
      </c>
      <c r="E424" t="s">
        <v>264</v>
      </c>
      <c r="F424" t="s">
        <v>171</v>
      </c>
      <c r="G424">
        <v>1.6118636985811171E-5</v>
      </c>
      <c r="H424">
        <v>3.2621654380642338E-3</v>
      </c>
      <c r="I424">
        <v>1.042318980775401E-3</v>
      </c>
    </row>
    <row r="425" spans="1:9" x14ac:dyDescent="0.3">
      <c r="A425" s="71">
        <v>423</v>
      </c>
      <c r="B425" t="s">
        <v>860</v>
      </c>
      <c r="C425" t="s">
        <v>223</v>
      </c>
      <c r="D425" t="s">
        <v>176</v>
      </c>
      <c r="E425" t="s">
        <v>264</v>
      </c>
      <c r="F425" t="s">
        <v>171</v>
      </c>
      <c r="G425">
        <v>1.3031810263484329E-2</v>
      </c>
      <c r="H425">
        <v>5.7314982588557627E-2</v>
      </c>
      <c r="I425">
        <v>5.0258014606247889E-2</v>
      </c>
    </row>
    <row r="426" spans="1:9" x14ac:dyDescent="0.3">
      <c r="A426" s="71">
        <v>424</v>
      </c>
      <c r="B426" t="s">
        <v>861</v>
      </c>
      <c r="C426" t="s">
        <v>223</v>
      </c>
      <c r="D426" t="s">
        <v>176</v>
      </c>
      <c r="E426" t="s">
        <v>264</v>
      </c>
      <c r="F426" t="s">
        <v>171</v>
      </c>
      <c r="G426">
        <v>0.1865289949949922</v>
      </c>
      <c r="H426">
        <v>2.0563070523126989</v>
      </c>
      <c r="I426">
        <v>5.0683196158425714</v>
      </c>
    </row>
    <row r="427" spans="1:9" x14ac:dyDescent="0.3">
      <c r="A427" s="71">
        <v>425</v>
      </c>
      <c r="B427" t="s">
        <v>862</v>
      </c>
      <c r="C427" t="s">
        <v>223</v>
      </c>
      <c r="D427" t="s">
        <v>176</v>
      </c>
      <c r="E427" t="s">
        <v>264</v>
      </c>
      <c r="F427" t="s">
        <v>171</v>
      </c>
      <c r="G427">
        <v>3.0861884817089758E-3</v>
      </c>
      <c r="H427">
        <v>1.286609912107773E-2</v>
      </c>
      <c r="I427">
        <v>9.8161833949384561E-3</v>
      </c>
    </row>
    <row r="428" spans="1:9" x14ac:dyDescent="0.3">
      <c r="A428" s="71">
        <v>426</v>
      </c>
      <c r="B428" t="s">
        <v>863</v>
      </c>
      <c r="C428" t="s">
        <v>223</v>
      </c>
      <c r="D428" t="s">
        <v>176</v>
      </c>
      <c r="E428" t="s">
        <v>264</v>
      </c>
      <c r="F428" t="s">
        <v>171</v>
      </c>
      <c r="G428">
        <v>3.1674933275785372E-3</v>
      </c>
      <c r="H428">
        <v>3.0202628060887549E-3</v>
      </c>
      <c r="I428">
        <v>4.6606480602651027E-3</v>
      </c>
    </row>
    <row r="429" spans="1:9" x14ac:dyDescent="0.3">
      <c r="A429" s="71">
        <v>427</v>
      </c>
      <c r="B429" t="s">
        <v>864</v>
      </c>
      <c r="C429" t="s">
        <v>223</v>
      </c>
      <c r="D429" t="s">
        <v>176</v>
      </c>
      <c r="E429" t="s">
        <v>264</v>
      </c>
      <c r="F429" t="s">
        <v>171</v>
      </c>
      <c r="G429">
        <v>8.4106009613120217E-2</v>
      </c>
      <c r="H429">
        <v>0.94714726084822209</v>
      </c>
      <c r="I429">
        <v>1.8716083302135389</v>
      </c>
    </row>
    <row r="430" spans="1:9" x14ac:dyDescent="0.3">
      <c r="A430" s="71">
        <v>428</v>
      </c>
      <c r="B430" t="s">
        <v>865</v>
      </c>
      <c r="C430" t="s">
        <v>223</v>
      </c>
      <c r="D430" t="s">
        <v>176</v>
      </c>
      <c r="E430" t="s">
        <v>264</v>
      </c>
      <c r="F430" t="s">
        <v>171</v>
      </c>
      <c r="G430">
        <v>7.9418791704844111E-4</v>
      </c>
      <c r="H430">
        <v>4.5591390014851022E-3</v>
      </c>
      <c r="I430">
        <v>3.2842649781707539E-3</v>
      </c>
    </row>
    <row r="431" spans="1:9" x14ac:dyDescent="0.3">
      <c r="A431" s="71">
        <v>429</v>
      </c>
      <c r="B431" t="s">
        <v>866</v>
      </c>
      <c r="C431" t="s">
        <v>223</v>
      </c>
      <c r="D431" t="s">
        <v>176</v>
      </c>
      <c r="E431" t="s">
        <v>264</v>
      </c>
      <c r="F431" t="s">
        <v>171</v>
      </c>
      <c r="G431">
        <v>2.2383106069278191E-3</v>
      </c>
      <c r="H431">
        <v>9.2619175746435686E-3</v>
      </c>
      <c r="I431">
        <v>1.56095907035547E-2</v>
      </c>
    </row>
    <row r="432" spans="1:9" x14ac:dyDescent="0.3">
      <c r="A432" s="71">
        <v>430</v>
      </c>
      <c r="B432" t="s">
        <v>867</v>
      </c>
      <c r="C432" t="s">
        <v>223</v>
      </c>
      <c r="D432" t="s">
        <v>176</v>
      </c>
      <c r="E432" t="s">
        <v>264</v>
      </c>
      <c r="F432" t="s">
        <v>171</v>
      </c>
      <c r="G432">
        <v>4.2687098771682424E-6</v>
      </c>
      <c r="H432">
        <v>8.835633973590875E-5</v>
      </c>
      <c r="I432">
        <v>5.6405918161408807E-5</v>
      </c>
    </row>
    <row r="433" spans="1:9" x14ac:dyDescent="0.3">
      <c r="A433" s="71">
        <v>431</v>
      </c>
      <c r="B433" t="s">
        <v>868</v>
      </c>
      <c r="C433" t="s">
        <v>223</v>
      </c>
      <c r="D433" t="s">
        <v>176</v>
      </c>
      <c r="E433" t="s">
        <v>264</v>
      </c>
      <c r="F433" t="s">
        <v>171</v>
      </c>
      <c r="G433">
        <v>2.1510689167500481E-4</v>
      </c>
      <c r="H433">
        <v>3.109979225379578E-3</v>
      </c>
      <c r="I433">
        <v>6.7363555463672729E-3</v>
      </c>
    </row>
    <row r="434" spans="1:9" x14ac:dyDescent="0.3">
      <c r="A434" s="71">
        <v>432</v>
      </c>
      <c r="B434" t="s">
        <v>869</v>
      </c>
      <c r="C434" t="s">
        <v>223</v>
      </c>
      <c r="D434" t="s">
        <v>176</v>
      </c>
      <c r="E434" t="s">
        <v>264</v>
      </c>
      <c r="F434" t="s">
        <v>171</v>
      </c>
      <c r="G434">
        <v>9.3442339929479978E-2</v>
      </c>
      <c r="H434">
        <v>2.4756406964836091E-2</v>
      </c>
      <c r="I434">
        <v>4.907809822465968E-2</v>
      </c>
    </row>
    <row r="435" spans="1:9" x14ac:dyDescent="0.3">
      <c r="A435" s="71">
        <v>433</v>
      </c>
      <c r="B435" t="s">
        <v>870</v>
      </c>
      <c r="C435" t="s">
        <v>223</v>
      </c>
      <c r="D435" t="s">
        <v>176</v>
      </c>
      <c r="E435" t="s">
        <v>264</v>
      </c>
      <c r="F435" t="s">
        <v>171</v>
      </c>
      <c r="G435">
        <v>9.2193104163731304E-2</v>
      </c>
      <c r="H435">
        <v>9.7040673883374284E-2</v>
      </c>
      <c r="I435">
        <v>0.21474306522254599</v>
      </c>
    </row>
    <row r="436" spans="1:9" x14ac:dyDescent="0.3">
      <c r="A436" s="71">
        <v>434</v>
      </c>
      <c r="B436" t="s">
        <v>871</v>
      </c>
      <c r="C436" t="s">
        <v>223</v>
      </c>
      <c r="D436" t="s">
        <v>176</v>
      </c>
      <c r="E436" t="s">
        <v>264</v>
      </c>
      <c r="F436" t="s">
        <v>171</v>
      </c>
      <c r="G436">
        <v>1.509136302496874E-10</v>
      </c>
      <c r="H436">
        <v>3.6488245938727292E-10</v>
      </c>
      <c r="I436">
        <v>1.7567765429383899E-10</v>
      </c>
    </row>
    <row r="437" spans="1:9" x14ac:dyDescent="0.3">
      <c r="A437" s="71">
        <v>435</v>
      </c>
      <c r="B437" t="s">
        <v>872</v>
      </c>
      <c r="C437" t="s">
        <v>223</v>
      </c>
      <c r="D437" t="s">
        <v>176</v>
      </c>
      <c r="E437" t="s">
        <v>264</v>
      </c>
      <c r="F437" t="s">
        <v>171</v>
      </c>
      <c r="G437">
        <v>2.6173679042089669E-4</v>
      </c>
      <c r="H437">
        <v>1.517368726708185E-3</v>
      </c>
      <c r="I437">
        <v>9.6402012350649572E-4</v>
      </c>
    </row>
    <row r="438" spans="1:9" x14ac:dyDescent="0.3">
      <c r="A438" s="71">
        <v>436</v>
      </c>
      <c r="B438" t="s">
        <v>873</v>
      </c>
      <c r="C438" t="s">
        <v>223</v>
      </c>
      <c r="D438" t="s">
        <v>176</v>
      </c>
      <c r="E438" t="s">
        <v>264</v>
      </c>
      <c r="F438" t="s">
        <v>171</v>
      </c>
      <c r="G438">
        <v>2.4558728126836619E-2</v>
      </c>
      <c r="H438">
        <v>6.8756833267564687E-3</v>
      </c>
      <c r="I438">
        <v>9.4902732275177759E-3</v>
      </c>
    </row>
    <row r="439" spans="1:9" x14ac:dyDescent="0.3">
      <c r="A439" s="71">
        <v>437</v>
      </c>
      <c r="B439" t="s">
        <v>874</v>
      </c>
      <c r="C439" t="s">
        <v>223</v>
      </c>
      <c r="D439" t="s">
        <v>176</v>
      </c>
      <c r="E439" t="s">
        <v>264</v>
      </c>
      <c r="F439" t="s">
        <v>171</v>
      </c>
      <c r="G439">
        <v>4.6124025677098746E-3</v>
      </c>
      <c r="H439">
        <v>2.0769336338673661E-2</v>
      </c>
      <c r="I439">
        <v>1.7385650056963371E-2</v>
      </c>
    </row>
    <row r="440" spans="1:9" x14ac:dyDescent="0.3">
      <c r="A440" s="71">
        <v>438</v>
      </c>
      <c r="B440" t="s">
        <v>875</v>
      </c>
      <c r="C440" t="s">
        <v>223</v>
      </c>
      <c r="D440" t="s">
        <v>176</v>
      </c>
      <c r="E440" t="s">
        <v>264</v>
      </c>
      <c r="F440" t="s">
        <v>171</v>
      </c>
      <c r="G440">
        <v>1.904758144189092E-6</v>
      </c>
      <c r="H440">
        <v>4.5787897098971196E-6</v>
      </c>
      <c r="I440">
        <v>5.5060533363330447E-6</v>
      </c>
    </row>
    <row r="441" spans="1:9" x14ac:dyDescent="0.3">
      <c r="A441" s="71">
        <v>439</v>
      </c>
      <c r="B441" t="s">
        <v>876</v>
      </c>
      <c r="C441" t="s">
        <v>223</v>
      </c>
      <c r="D441" t="s">
        <v>176</v>
      </c>
      <c r="E441" t="s">
        <v>264</v>
      </c>
      <c r="F441" t="s">
        <v>171</v>
      </c>
      <c r="G441">
        <v>1.8915108960895809E-3</v>
      </c>
      <c r="H441">
        <v>3.2561807831240352E-2</v>
      </c>
      <c r="I441">
        <v>1.865986817975689E-2</v>
      </c>
    </row>
    <row r="442" spans="1:9" x14ac:dyDescent="0.3">
      <c r="A442" s="71">
        <v>440</v>
      </c>
      <c r="B442" t="s">
        <v>877</v>
      </c>
      <c r="C442" t="s">
        <v>223</v>
      </c>
      <c r="D442" t="s">
        <v>176</v>
      </c>
      <c r="E442" t="s">
        <v>264</v>
      </c>
      <c r="F442" t="s">
        <v>171</v>
      </c>
      <c r="G442">
        <v>0</v>
      </c>
      <c r="H442">
        <v>0</v>
      </c>
      <c r="I442">
        <v>0</v>
      </c>
    </row>
    <row r="443" spans="1:9" x14ac:dyDescent="0.3">
      <c r="A443" s="71">
        <v>441</v>
      </c>
      <c r="B443" t="s">
        <v>878</v>
      </c>
      <c r="C443" t="s">
        <v>223</v>
      </c>
      <c r="D443" t="s">
        <v>176</v>
      </c>
      <c r="E443" t="s">
        <v>264</v>
      </c>
      <c r="F443" t="s">
        <v>171</v>
      </c>
      <c r="G443">
        <v>1.511762833724551E-2</v>
      </c>
      <c r="H443">
        <v>5.1126426860148413E-2</v>
      </c>
      <c r="I443">
        <v>0.17529447393122999</v>
      </c>
    </row>
    <row r="444" spans="1:9" x14ac:dyDescent="0.3">
      <c r="A444" s="71">
        <v>442</v>
      </c>
      <c r="B444" t="s">
        <v>879</v>
      </c>
      <c r="C444" t="s">
        <v>223</v>
      </c>
      <c r="D444" t="s">
        <v>176</v>
      </c>
      <c r="E444" t="s">
        <v>264</v>
      </c>
      <c r="F444" t="s">
        <v>171</v>
      </c>
      <c r="G444">
        <v>1.5724644039746541E-3</v>
      </c>
      <c r="H444">
        <v>1.536002297450065E-2</v>
      </c>
      <c r="I444">
        <v>3.3190699445261727E-2</v>
      </c>
    </row>
    <row r="445" spans="1:9" x14ac:dyDescent="0.3">
      <c r="A445" s="71">
        <v>443</v>
      </c>
      <c r="B445" t="s">
        <v>880</v>
      </c>
      <c r="C445" t="s">
        <v>223</v>
      </c>
      <c r="D445" t="s">
        <v>176</v>
      </c>
      <c r="E445" t="s">
        <v>264</v>
      </c>
      <c r="F445" t="s">
        <v>171</v>
      </c>
      <c r="G445">
        <v>-5.5190056022158357E-17</v>
      </c>
      <c r="H445">
        <v>-1.6827924635641091E-16</v>
      </c>
      <c r="I445">
        <v>-1.9527028147122001E-16</v>
      </c>
    </row>
    <row r="446" spans="1:9" x14ac:dyDescent="0.3">
      <c r="A446" s="71">
        <v>444</v>
      </c>
      <c r="B446" t="s">
        <v>881</v>
      </c>
      <c r="C446" t="s">
        <v>223</v>
      </c>
      <c r="D446" t="s">
        <v>176</v>
      </c>
      <c r="E446" t="s">
        <v>264</v>
      </c>
      <c r="F446" t="s">
        <v>171</v>
      </c>
      <c r="G446">
        <v>8.7073826022376496E-2</v>
      </c>
      <c r="H446">
        <v>0.65503335529375506</v>
      </c>
      <c r="I446">
        <v>1.10317927317959</v>
      </c>
    </row>
    <row r="447" spans="1:9" x14ac:dyDescent="0.3">
      <c r="A447" s="71">
        <v>445</v>
      </c>
      <c r="B447" t="s">
        <v>882</v>
      </c>
      <c r="C447" t="s">
        <v>223</v>
      </c>
      <c r="D447" t="s">
        <v>176</v>
      </c>
      <c r="E447" t="s">
        <v>264</v>
      </c>
      <c r="F447" t="s">
        <v>171</v>
      </c>
      <c r="G447">
        <v>1.7053619712853209E-5</v>
      </c>
      <c r="H447">
        <v>3.2005740884154271E-4</v>
      </c>
      <c r="I447">
        <v>4.1798316093949451E-4</v>
      </c>
    </row>
    <row r="448" spans="1:9" x14ac:dyDescent="0.3">
      <c r="A448" s="71">
        <v>446</v>
      </c>
      <c r="B448" t="s">
        <v>883</v>
      </c>
      <c r="C448" t="s">
        <v>223</v>
      </c>
      <c r="D448" t="s">
        <v>176</v>
      </c>
      <c r="E448" t="s">
        <v>264</v>
      </c>
      <c r="F448" t="s">
        <v>171</v>
      </c>
      <c r="G448">
        <v>0</v>
      </c>
      <c r="H448">
        <v>0</v>
      </c>
      <c r="I448">
        <v>0</v>
      </c>
    </row>
    <row r="449" spans="1:9" x14ac:dyDescent="0.3">
      <c r="A449" s="71">
        <v>447</v>
      </c>
      <c r="B449" t="s">
        <v>884</v>
      </c>
      <c r="C449" t="s">
        <v>223</v>
      </c>
      <c r="D449" t="s">
        <v>176</v>
      </c>
      <c r="E449" t="s">
        <v>264</v>
      </c>
      <c r="F449" t="s">
        <v>171</v>
      </c>
      <c r="G449">
        <v>0</v>
      </c>
      <c r="H449">
        <v>0</v>
      </c>
      <c r="I449">
        <v>0</v>
      </c>
    </row>
    <row r="450" spans="1:9" x14ac:dyDescent="0.3">
      <c r="A450" s="71">
        <v>448</v>
      </c>
      <c r="B450" t="s">
        <v>885</v>
      </c>
      <c r="C450" t="s">
        <v>223</v>
      </c>
      <c r="D450" t="s">
        <v>176</v>
      </c>
      <c r="E450" t="s">
        <v>264</v>
      </c>
      <c r="F450" t="s">
        <v>171</v>
      </c>
      <c r="G450">
        <v>5.6340114299458226E-4</v>
      </c>
      <c r="H450">
        <v>5.8315302324280192E-3</v>
      </c>
      <c r="I450">
        <v>1.2883154327121111E-2</v>
      </c>
    </row>
    <row r="451" spans="1:9" x14ac:dyDescent="0.3">
      <c r="A451" s="71">
        <v>449</v>
      </c>
      <c r="B451" t="s">
        <v>886</v>
      </c>
      <c r="C451" t="s">
        <v>223</v>
      </c>
      <c r="D451" t="s">
        <v>176</v>
      </c>
      <c r="E451" t="s">
        <v>264</v>
      </c>
      <c r="F451" t="s">
        <v>171</v>
      </c>
      <c r="G451">
        <v>0.16057596377488931</v>
      </c>
      <c r="H451">
        <v>1.121143425974068</v>
      </c>
      <c r="I451">
        <v>1.910854250679866</v>
      </c>
    </row>
    <row r="452" spans="1:9" x14ac:dyDescent="0.3">
      <c r="A452" s="71">
        <v>450</v>
      </c>
      <c r="B452" t="s">
        <v>887</v>
      </c>
      <c r="C452" t="s">
        <v>223</v>
      </c>
      <c r="D452" t="s">
        <v>176</v>
      </c>
      <c r="E452" t="s">
        <v>264</v>
      </c>
      <c r="F452" t="s">
        <v>171</v>
      </c>
      <c r="G452">
        <v>0</v>
      </c>
      <c r="H452">
        <v>0</v>
      </c>
      <c r="I452">
        <v>0</v>
      </c>
    </row>
    <row r="453" spans="1:9" x14ac:dyDescent="0.3">
      <c r="A453" s="71">
        <v>451</v>
      </c>
      <c r="B453" t="s">
        <v>888</v>
      </c>
      <c r="C453" t="s">
        <v>223</v>
      </c>
      <c r="D453" t="s">
        <v>176</v>
      </c>
      <c r="E453" t="s">
        <v>264</v>
      </c>
      <c r="F453" t="s">
        <v>171</v>
      </c>
      <c r="G453">
        <v>3.0607345782372218E-3</v>
      </c>
      <c r="H453">
        <v>2.3287091898147861E-2</v>
      </c>
      <c r="I453">
        <v>3.013118540246441E-2</v>
      </c>
    </row>
    <row r="454" spans="1:9" x14ac:dyDescent="0.3">
      <c r="A454" s="71">
        <v>452</v>
      </c>
      <c r="B454" t="s">
        <v>889</v>
      </c>
      <c r="C454" t="s">
        <v>223</v>
      </c>
      <c r="D454" t="s">
        <v>176</v>
      </c>
      <c r="E454" t="s">
        <v>264</v>
      </c>
      <c r="F454" t="s">
        <v>171</v>
      </c>
      <c r="G454">
        <v>0</v>
      </c>
      <c r="H454">
        <v>0</v>
      </c>
      <c r="I454">
        <v>0</v>
      </c>
    </row>
    <row r="455" spans="1:9" x14ac:dyDescent="0.3">
      <c r="A455" s="71">
        <v>453</v>
      </c>
      <c r="B455" t="s">
        <v>890</v>
      </c>
      <c r="C455" t="s">
        <v>223</v>
      </c>
      <c r="D455" t="s">
        <v>176</v>
      </c>
      <c r="E455" t="s">
        <v>264</v>
      </c>
      <c r="F455" t="s">
        <v>171</v>
      </c>
      <c r="G455">
        <v>2.893719208702185E-5</v>
      </c>
      <c r="H455">
        <v>7.3566080819525693E-5</v>
      </c>
      <c r="I455">
        <v>1.0122144400416311E-4</v>
      </c>
    </row>
    <row r="456" spans="1:9" x14ac:dyDescent="0.3">
      <c r="A456" s="71">
        <v>454</v>
      </c>
      <c r="B456" t="s">
        <v>891</v>
      </c>
      <c r="C456" t="s">
        <v>223</v>
      </c>
      <c r="D456" t="s">
        <v>176</v>
      </c>
      <c r="E456" t="s">
        <v>264</v>
      </c>
      <c r="F456" t="s">
        <v>171</v>
      </c>
      <c r="G456">
        <v>1.5083267483638309E-3</v>
      </c>
      <c r="H456">
        <v>4.5798983177181153E-2</v>
      </c>
      <c r="I456">
        <v>1.836834616123758E-2</v>
      </c>
    </row>
    <row r="457" spans="1:9" x14ac:dyDescent="0.3">
      <c r="A457" s="71">
        <v>455</v>
      </c>
      <c r="B457" t="s">
        <v>892</v>
      </c>
      <c r="C457" t="s">
        <v>223</v>
      </c>
      <c r="D457" t="s">
        <v>176</v>
      </c>
      <c r="E457" t="s">
        <v>264</v>
      </c>
      <c r="F457" t="s">
        <v>171</v>
      </c>
      <c r="G457">
        <v>4.7813656511839662E-4</v>
      </c>
      <c r="H457">
        <v>2.6698996025527771E-3</v>
      </c>
      <c r="I457">
        <v>1.7075578075133519E-3</v>
      </c>
    </row>
    <row r="458" spans="1:9" x14ac:dyDescent="0.3">
      <c r="A458" s="71">
        <v>456</v>
      </c>
      <c r="B458" t="s">
        <v>893</v>
      </c>
      <c r="C458" t="s">
        <v>223</v>
      </c>
      <c r="D458" t="s">
        <v>176</v>
      </c>
      <c r="E458" t="s">
        <v>264</v>
      </c>
      <c r="F458" t="s">
        <v>171</v>
      </c>
      <c r="G458">
        <v>3.6338448531411147E-2</v>
      </c>
      <c r="H458">
        <v>0.2417731326187085</v>
      </c>
      <c r="I458">
        <v>0.30581502218656259</v>
      </c>
    </row>
    <row r="459" spans="1:9" x14ac:dyDescent="0.3">
      <c r="A459" s="71">
        <v>457</v>
      </c>
      <c r="B459" t="s">
        <v>894</v>
      </c>
      <c r="C459" t="s">
        <v>223</v>
      </c>
      <c r="D459" t="s">
        <v>176</v>
      </c>
      <c r="E459" t="s">
        <v>264</v>
      </c>
      <c r="F459" t="s">
        <v>171</v>
      </c>
      <c r="G459">
        <v>1.7883691384570789E-2</v>
      </c>
      <c r="H459">
        <v>0.1211429013478689</v>
      </c>
      <c r="I459">
        <v>0.18715532355800379</v>
      </c>
    </row>
    <row r="460" spans="1:9" x14ac:dyDescent="0.3">
      <c r="A460" s="71">
        <v>458</v>
      </c>
      <c r="B460" t="s">
        <v>895</v>
      </c>
      <c r="C460" t="s">
        <v>223</v>
      </c>
      <c r="D460" t="s">
        <v>176</v>
      </c>
      <c r="E460" t="s">
        <v>264</v>
      </c>
      <c r="F460" t="s">
        <v>171</v>
      </c>
      <c r="G460">
        <v>1.5178415559599851E-4</v>
      </c>
      <c r="H460">
        <v>6.4649309089184759E-4</v>
      </c>
      <c r="I460">
        <v>5.1057688777794371E-4</v>
      </c>
    </row>
    <row r="461" spans="1:9" x14ac:dyDescent="0.3">
      <c r="A461" s="71">
        <v>459</v>
      </c>
      <c r="B461" t="s">
        <v>896</v>
      </c>
      <c r="C461" t="s">
        <v>223</v>
      </c>
      <c r="D461" t="s">
        <v>176</v>
      </c>
      <c r="E461" t="s">
        <v>264</v>
      </c>
      <c r="F461" t="s">
        <v>171</v>
      </c>
      <c r="G461">
        <v>3.3454481216949661E-2</v>
      </c>
      <c r="H461">
        <v>0.24866549487803649</v>
      </c>
      <c r="I461">
        <v>0.49942378500565099</v>
      </c>
    </row>
    <row r="462" spans="1:9" x14ac:dyDescent="0.3">
      <c r="A462" s="71">
        <v>460</v>
      </c>
      <c r="B462" t="s">
        <v>897</v>
      </c>
      <c r="C462" t="s">
        <v>223</v>
      </c>
      <c r="D462" t="s">
        <v>176</v>
      </c>
      <c r="E462" t="s">
        <v>264</v>
      </c>
      <c r="F462" t="s">
        <v>171</v>
      </c>
      <c r="G462">
        <v>1.86853528915235E-3</v>
      </c>
      <c r="H462">
        <v>1.047689819637692E-2</v>
      </c>
      <c r="I462">
        <v>1.109295733558377E-2</v>
      </c>
    </row>
    <row r="463" spans="1:9" x14ac:dyDescent="0.3">
      <c r="A463" s="71">
        <v>461</v>
      </c>
      <c r="B463" t="s">
        <v>898</v>
      </c>
      <c r="C463" t="s">
        <v>223</v>
      </c>
      <c r="D463" t="s">
        <v>176</v>
      </c>
      <c r="E463" t="s">
        <v>264</v>
      </c>
      <c r="F463" t="s">
        <v>171</v>
      </c>
      <c r="G463">
        <v>8.5691217037788935E-3</v>
      </c>
      <c r="H463">
        <v>2.0791107966194339E-2</v>
      </c>
      <c r="I463">
        <v>1.9503703502822541E-2</v>
      </c>
    </row>
    <row r="464" spans="1:9" x14ac:dyDescent="0.3">
      <c r="A464" s="71">
        <v>462</v>
      </c>
      <c r="B464" t="s">
        <v>899</v>
      </c>
      <c r="C464" t="s">
        <v>223</v>
      </c>
      <c r="D464" t="s">
        <v>176</v>
      </c>
      <c r="E464" t="s">
        <v>264</v>
      </c>
      <c r="F464" t="s">
        <v>171</v>
      </c>
      <c r="G464">
        <v>2.3860516945357831E-4</v>
      </c>
      <c r="H464">
        <v>9.2349115913046632E-4</v>
      </c>
      <c r="I464">
        <v>9.5543372019227951E-4</v>
      </c>
    </row>
    <row r="465" spans="1:9" x14ac:dyDescent="0.3">
      <c r="A465" s="71">
        <v>463</v>
      </c>
      <c r="B465" t="s">
        <v>900</v>
      </c>
      <c r="C465" t="s">
        <v>223</v>
      </c>
      <c r="D465" t="s">
        <v>176</v>
      </c>
      <c r="E465" t="s">
        <v>264</v>
      </c>
      <c r="F465" t="s">
        <v>171</v>
      </c>
      <c r="G465">
        <v>1.6118636985811171E-5</v>
      </c>
      <c r="H465">
        <v>3.2621654380642338E-3</v>
      </c>
      <c r="I465">
        <v>1.042318980775401E-3</v>
      </c>
    </row>
    <row r="466" spans="1:9" x14ac:dyDescent="0.3">
      <c r="A466" s="71">
        <v>464</v>
      </c>
      <c r="B466" t="s">
        <v>901</v>
      </c>
      <c r="C466" t="s">
        <v>223</v>
      </c>
      <c r="D466" t="s">
        <v>176</v>
      </c>
      <c r="E466" t="s">
        <v>264</v>
      </c>
      <c r="F466" t="s">
        <v>171</v>
      </c>
      <c r="G466">
        <v>3.4787817095613262E-3</v>
      </c>
      <c r="H466">
        <v>2.5570143231447431E-2</v>
      </c>
      <c r="I466">
        <v>1.127650760719396E-2</v>
      </c>
    </row>
    <row r="467" spans="1:9" x14ac:dyDescent="0.3">
      <c r="A467" s="71">
        <v>465</v>
      </c>
      <c r="B467" t="s">
        <v>902</v>
      </c>
      <c r="C467" t="s">
        <v>223</v>
      </c>
      <c r="D467" t="s">
        <v>176</v>
      </c>
      <c r="E467" t="s">
        <v>264</v>
      </c>
      <c r="F467" t="s">
        <v>171</v>
      </c>
      <c r="G467">
        <v>0.1958932158041255</v>
      </c>
      <c r="H467">
        <v>2.0859594714081262</v>
      </c>
      <c r="I467">
        <v>5.1051747293854657</v>
      </c>
    </row>
    <row r="468" spans="1:9" x14ac:dyDescent="0.3">
      <c r="A468" s="71">
        <v>466</v>
      </c>
      <c r="B468" t="s">
        <v>903</v>
      </c>
      <c r="C468" t="s">
        <v>223</v>
      </c>
      <c r="D468" t="s">
        <v>176</v>
      </c>
      <c r="E468" t="s">
        <v>264</v>
      </c>
      <c r="F468" t="s">
        <v>171</v>
      </c>
      <c r="G468">
        <v>-6.5022699067783077E-17</v>
      </c>
      <c r="H468">
        <v>-1.982598239713114E-16</v>
      </c>
      <c r="I468">
        <v>-2.3005957326085641E-16</v>
      </c>
    </row>
    <row r="469" spans="1:9" x14ac:dyDescent="0.3">
      <c r="A469" s="71">
        <v>467</v>
      </c>
      <c r="B469" t="s">
        <v>904</v>
      </c>
      <c r="C469" t="s">
        <v>223</v>
      </c>
      <c r="D469" t="s">
        <v>176</v>
      </c>
      <c r="E469" t="s">
        <v>264</v>
      </c>
      <c r="F469" t="s">
        <v>171</v>
      </c>
      <c r="G469">
        <v>2.2548600537915992E-2</v>
      </c>
      <c r="H469">
        <v>4.2018154696952491E-2</v>
      </c>
      <c r="I469">
        <v>6.9558385993060953E-2</v>
      </c>
    </row>
    <row r="470" spans="1:9" x14ac:dyDescent="0.3">
      <c r="A470" s="71">
        <v>468</v>
      </c>
      <c r="B470" t="s">
        <v>905</v>
      </c>
      <c r="C470" t="s">
        <v>223</v>
      </c>
      <c r="D470" t="s">
        <v>176</v>
      </c>
      <c r="E470" t="s">
        <v>264</v>
      </c>
      <c r="F470" t="s">
        <v>171</v>
      </c>
      <c r="G470">
        <v>3.2047082403908127E-4</v>
      </c>
      <c r="H470">
        <v>3.395285865353937E-3</v>
      </c>
      <c r="I470">
        <v>2.7094719625991959E-3</v>
      </c>
    </row>
    <row r="471" spans="1:9" x14ac:dyDescent="0.3">
      <c r="A471" s="71">
        <v>469</v>
      </c>
      <c r="B471" t="s">
        <v>906</v>
      </c>
      <c r="C471" t="s">
        <v>223</v>
      </c>
      <c r="D471" t="s">
        <v>176</v>
      </c>
      <c r="E471" t="s">
        <v>264</v>
      </c>
      <c r="F471" t="s">
        <v>171</v>
      </c>
      <c r="G471">
        <v>1.2221633651013469E-10</v>
      </c>
      <c r="H471">
        <v>2.9549748042376949E-10</v>
      </c>
      <c r="I471">
        <v>1.4227130668992509E-10</v>
      </c>
    </row>
    <row r="472" spans="1:9" x14ac:dyDescent="0.3">
      <c r="A472" s="71">
        <v>470</v>
      </c>
      <c r="B472" t="s">
        <v>907</v>
      </c>
      <c r="C472" t="s">
        <v>223</v>
      </c>
      <c r="D472" t="s">
        <v>176</v>
      </c>
      <c r="E472" t="s">
        <v>264</v>
      </c>
      <c r="F472" t="s">
        <v>171</v>
      </c>
      <c r="G472">
        <v>8.8520537058239795E-3</v>
      </c>
      <c r="H472">
        <v>9.852230440591965E-2</v>
      </c>
      <c r="I472">
        <v>0.1012355816114426</v>
      </c>
    </row>
    <row r="473" spans="1:9" x14ac:dyDescent="0.3">
      <c r="A473" s="71">
        <v>471</v>
      </c>
      <c r="B473" t="s">
        <v>908</v>
      </c>
      <c r="C473" t="s">
        <v>223</v>
      </c>
      <c r="D473" t="s">
        <v>176</v>
      </c>
      <c r="E473" t="s">
        <v>264</v>
      </c>
      <c r="F473" t="s">
        <v>171</v>
      </c>
      <c r="G473">
        <v>3.124315707982811E-2</v>
      </c>
      <c r="H473">
        <v>0.23456372030496411</v>
      </c>
      <c r="I473">
        <v>0.38253345570415093</v>
      </c>
    </row>
    <row r="474" spans="1:9" x14ac:dyDescent="0.3">
      <c r="A474" s="71">
        <v>472</v>
      </c>
      <c r="B474" t="s">
        <v>909</v>
      </c>
      <c r="C474" t="s">
        <v>223</v>
      </c>
      <c r="D474" t="s">
        <v>176</v>
      </c>
      <c r="E474" t="s">
        <v>264</v>
      </c>
      <c r="F474" t="s">
        <v>171</v>
      </c>
      <c r="G474">
        <v>0.13515719521922909</v>
      </c>
      <c r="H474">
        <v>0.41252307071571259</v>
      </c>
      <c r="I474">
        <v>0.47778156688049023</v>
      </c>
    </row>
    <row r="475" spans="1:9" x14ac:dyDescent="0.3">
      <c r="A475" s="71">
        <v>473</v>
      </c>
      <c r="B475" t="s">
        <v>910</v>
      </c>
      <c r="C475" t="s">
        <v>223</v>
      </c>
      <c r="D475" t="s">
        <v>176</v>
      </c>
      <c r="E475" t="s">
        <v>264</v>
      </c>
      <c r="F475" t="s">
        <v>171</v>
      </c>
      <c r="G475">
        <v>7.8677152857264732E-2</v>
      </c>
      <c r="H475">
        <v>1.787555664879831E-3</v>
      </c>
      <c r="I475">
        <v>4.1597603012067854E-3</v>
      </c>
    </row>
    <row r="476" spans="1:9" x14ac:dyDescent="0.3">
      <c r="A476" s="71">
        <v>474</v>
      </c>
      <c r="B476" t="s">
        <v>911</v>
      </c>
      <c r="C476" t="s">
        <v>223</v>
      </c>
      <c r="D476" t="s">
        <v>176</v>
      </c>
      <c r="E476" t="s">
        <v>264</v>
      </c>
      <c r="F476" t="s">
        <v>171</v>
      </c>
      <c r="G476">
        <v>1.509136302496874E-10</v>
      </c>
      <c r="H476">
        <v>3.6488245938727292E-10</v>
      </c>
      <c r="I476">
        <v>1.7567765429383899E-10</v>
      </c>
    </row>
    <row r="477" spans="1:9" x14ac:dyDescent="0.3">
      <c r="A477" s="71">
        <v>475</v>
      </c>
      <c r="B477" t="s">
        <v>912</v>
      </c>
      <c r="C477" t="s">
        <v>223</v>
      </c>
      <c r="D477" t="s">
        <v>176</v>
      </c>
      <c r="E477" t="s">
        <v>264</v>
      </c>
      <c r="F477" t="s">
        <v>171</v>
      </c>
      <c r="G477">
        <v>9.9732690999399708E-6</v>
      </c>
      <c r="H477">
        <v>4.8447466711063139E-5</v>
      </c>
      <c r="I477">
        <v>6.964142135739443E-5</v>
      </c>
    </row>
    <row r="478" spans="1:9" x14ac:dyDescent="0.3">
      <c r="A478" s="71">
        <v>476</v>
      </c>
      <c r="B478" t="s">
        <v>913</v>
      </c>
      <c r="C478" t="s">
        <v>223</v>
      </c>
      <c r="D478" t="s">
        <v>176</v>
      </c>
      <c r="E478" t="s">
        <v>264</v>
      </c>
      <c r="F478" t="s">
        <v>171</v>
      </c>
      <c r="G478">
        <v>3.0170922665546621E-2</v>
      </c>
      <c r="H478">
        <v>2.775649851203902E-2</v>
      </c>
      <c r="I478">
        <v>2.273460873317475E-2</v>
      </c>
    </row>
    <row r="479" spans="1:9" x14ac:dyDescent="0.3">
      <c r="A479" s="71">
        <v>477</v>
      </c>
      <c r="B479" t="s">
        <v>914</v>
      </c>
      <c r="C479" t="s">
        <v>223</v>
      </c>
      <c r="D479" t="s">
        <v>176</v>
      </c>
      <c r="E479" t="s">
        <v>264</v>
      </c>
      <c r="F479" t="s">
        <v>171</v>
      </c>
      <c r="G479">
        <v>4.6124025677098746E-3</v>
      </c>
      <c r="H479">
        <v>2.0769336338673661E-2</v>
      </c>
      <c r="I479">
        <v>1.7385650056963371E-2</v>
      </c>
    </row>
    <row r="480" spans="1:9" x14ac:dyDescent="0.3">
      <c r="A480" s="71">
        <v>478</v>
      </c>
      <c r="B480" t="s">
        <v>915</v>
      </c>
      <c r="C480" t="s">
        <v>223</v>
      </c>
      <c r="D480" t="s">
        <v>176</v>
      </c>
      <c r="E480" t="s">
        <v>264</v>
      </c>
      <c r="F480" t="s">
        <v>171</v>
      </c>
      <c r="G480">
        <v>1.904758144189092E-6</v>
      </c>
      <c r="H480">
        <v>4.5787897098971196E-6</v>
      </c>
      <c r="I480">
        <v>5.5060533363330447E-6</v>
      </c>
    </row>
    <row r="481" spans="1:9" x14ac:dyDescent="0.3">
      <c r="A481" s="71">
        <v>479</v>
      </c>
      <c r="B481" t="s">
        <v>916</v>
      </c>
      <c r="C481" t="s">
        <v>223</v>
      </c>
      <c r="D481" t="s">
        <v>176</v>
      </c>
      <c r="E481" t="s">
        <v>264</v>
      </c>
      <c r="F481" t="s">
        <v>171</v>
      </c>
      <c r="G481">
        <v>1.8915108960895139E-3</v>
      </c>
      <c r="H481">
        <v>3.2561807831240151E-2</v>
      </c>
      <c r="I481">
        <v>1.8659868179756661E-2</v>
      </c>
    </row>
    <row r="482" spans="1:9" x14ac:dyDescent="0.3">
      <c r="A482" s="71">
        <v>480</v>
      </c>
      <c r="B482" t="s">
        <v>917</v>
      </c>
      <c r="C482" t="s">
        <v>223</v>
      </c>
      <c r="D482" t="s">
        <v>176</v>
      </c>
      <c r="E482" t="s">
        <v>264</v>
      </c>
      <c r="F482" t="s">
        <v>171</v>
      </c>
      <c r="G482">
        <v>0</v>
      </c>
      <c r="H482">
        <v>0</v>
      </c>
      <c r="I482">
        <v>0</v>
      </c>
    </row>
    <row r="483" spans="1:9" x14ac:dyDescent="0.3">
      <c r="A483" s="71">
        <v>481</v>
      </c>
      <c r="B483" t="s">
        <v>918</v>
      </c>
      <c r="C483" t="s">
        <v>223</v>
      </c>
      <c r="D483" t="s">
        <v>176</v>
      </c>
      <c r="E483" t="s">
        <v>264</v>
      </c>
      <c r="F483" t="s">
        <v>171</v>
      </c>
      <c r="G483">
        <v>1.0692359995024939E-2</v>
      </c>
      <c r="H483">
        <v>3.5453565145418607E-2</v>
      </c>
      <c r="I483">
        <v>3.2594334185036378E-2</v>
      </c>
    </row>
    <row r="484" spans="1:9" x14ac:dyDescent="0.3">
      <c r="A484" s="71">
        <v>482</v>
      </c>
      <c r="B484" t="s">
        <v>919</v>
      </c>
      <c r="C484" t="s">
        <v>223</v>
      </c>
      <c r="D484" t="s">
        <v>176</v>
      </c>
      <c r="E484" t="s">
        <v>264</v>
      </c>
      <c r="F484" t="s">
        <v>171</v>
      </c>
      <c r="G484">
        <v>7.3842237524140715E-4</v>
      </c>
      <c r="H484">
        <v>4.3087362486702741E-3</v>
      </c>
      <c r="I484">
        <v>6.8108771042132386E-3</v>
      </c>
    </row>
    <row r="485" spans="1:9" x14ac:dyDescent="0.3">
      <c r="A485" s="71">
        <v>483</v>
      </c>
      <c r="B485" t="s">
        <v>920</v>
      </c>
      <c r="C485" t="s">
        <v>223</v>
      </c>
      <c r="D485" t="s">
        <v>176</v>
      </c>
      <c r="E485" t="s">
        <v>264</v>
      </c>
      <c r="F485" t="s">
        <v>171</v>
      </c>
      <c r="G485">
        <v>3.3264754727852599E-3</v>
      </c>
      <c r="H485">
        <v>2.400737317245881E-2</v>
      </c>
      <c r="I485">
        <v>4.3834708939173857E-2</v>
      </c>
    </row>
    <row r="486" spans="1:9" x14ac:dyDescent="0.3">
      <c r="A486" s="71">
        <v>484</v>
      </c>
      <c r="B486" t="s">
        <v>921</v>
      </c>
      <c r="C486" t="s">
        <v>223</v>
      </c>
      <c r="D486" t="s">
        <v>176</v>
      </c>
      <c r="E486" t="s">
        <v>264</v>
      </c>
      <c r="F486" t="s">
        <v>171</v>
      </c>
      <c r="G486">
        <v>1.020528869829922E-2</v>
      </c>
      <c r="H486">
        <v>3.9681494964028632E-2</v>
      </c>
      <c r="I486">
        <v>4.0001502322725993E-2</v>
      </c>
    </row>
    <row r="487" spans="1:9" x14ac:dyDescent="0.3">
      <c r="A487" s="71">
        <v>485</v>
      </c>
      <c r="B487" t="s">
        <v>922</v>
      </c>
      <c r="C487" t="s">
        <v>223</v>
      </c>
      <c r="D487" t="s">
        <v>176</v>
      </c>
      <c r="E487" t="s">
        <v>264</v>
      </c>
      <c r="F487" t="s">
        <v>171</v>
      </c>
      <c r="G487">
        <v>4.0096373839473443E-3</v>
      </c>
      <c r="H487">
        <v>2.2069345039291231E-2</v>
      </c>
      <c r="I487">
        <v>1.7098213409405282E-2</v>
      </c>
    </row>
    <row r="488" spans="1:9" x14ac:dyDescent="0.3">
      <c r="A488" s="71">
        <v>486</v>
      </c>
      <c r="B488" t="s">
        <v>923</v>
      </c>
      <c r="C488" t="s">
        <v>223</v>
      </c>
      <c r="D488" t="s">
        <v>176</v>
      </c>
      <c r="E488" t="s">
        <v>264</v>
      </c>
      <c r="F488" t="s">
        <v>171</v>
      </c>
      <c r="G488">
        <v>3.634174240202961E-6</v>
      </c>
      <c r="H488">
        <v>3.311582004769404E-5</v>
      </c>
      <c r="I488">
        <v>6.9962311845944675E-5</v>
      </c>
    </row>
    <row r="489" spans="1:9" x14ac:dyDescent="0.3">
      <c r="A489" s="71">
        <v>487</v>
      </c>
      <c r="B489" t="s">
        <v>924</v>
      </c>
      <c r="C489" t="s">
        <v>223</v>
      </c>
      <c r="D489" t="s">
        <v>176</v>
      </c>
      <c r="E489" t="s">
        <v>264</v>
      </c>
      <c r="F489" t="s">
        <v>171</v>
      </c>
      <c r="G489">
        <v>0</v>
      </c>
      <c r="H489">
        <v>0</v>
      </c>
      <c r="I489">
        <v>0</v>
      </c>
    </row>
    <row r="490" spans="1:9" x14ac:dyDescent="0.3">
      <c r="A490" s="71">
        <v>488</v>
      </c>
      <c r="B490" t="s">
        <v>925</v>
      </c>
      <c r="C490" t="s">
        <v>223</v>
      </c>
      <c r="D490" t="s">
        <v>176</v>
      </c>
      <c r="E490" t="s">
        <v>264</v>
      </c>
      <c r="F490" t="s">
        <v>171</v>
      </c>
      <c r="G490">
        <v>4.8007717673921379E-5</v>
      </c>
      <c r="H490">
        <v>2.2857572446915699E-4</v>
      </c>
      <c r="I490">
        <v>2.1184594845772959E-4</v>
      </c>
    </row>
    <row r="491" spans="1:9" x14ac:dyDescent="0.3">
      <c r="A491" s="71">
        <v>489</v>
      </c>
      <c r="B491" t="s">
        <v>926</v>
      </c>
      <c r="C491" t="s">
        <v>223</v>
      </c>
      <c r="D491" t="s">
        <v>176</v>
      </c>
      <c r="E491" t="s">
        <v>264</v>
      </c>
      <c r="F491" t="s">
        <v>171</v>
      </c>
      <c r="G491">
        <v>2.0522508044860461E-4</v>
      </c>
      <c r="H491">
        <v>8.7347214157242411E-5</v>
      </c>
      <c r="I491">
        <v>6.0852482732563923E-5</v>
      </c>
    </row>
    <row r="492" spans="1:9" x14ac:dyDescent="0.3">
      <c r="A492" s="71">
        <v>490</v>
      </c>
      <c r="B492" t="s">
        <v>927</v>
      </c>
      <c r="C492" t="s">
        <v>223</v>
      </c>
      <c r="D492" t="s">
        <v>176</v>
      </c>
      <c r="E492" t="s">
        <v>264</v>
      </c>
      <c r="F492" t="s">
        <v>171</v>
      </c>
      <c r="G492">
        <v>-2.05905204259455E-16</v>
      </c>
      <c r="H492">
        <v>-6.2782274709952501E-16</v>
      </c>
      <c r="I492">
        <v>-7.2852194861459202E-16</v>
      </c>
    </row>
    <row r="493" spans="1:9" x14ac:dyDescent="0.3">
      <c r="A493" s="71">
        <v>491</v>
      </c>
      <c r="B493" t="s">
        <v>928</v>
      </c>
      <c r="C493" t="s">
        <v>184</v>
      </c>
      <c r="D493" t="s">
        <v>170</v>
      </c>
      <c r="E493" t="s">
        <v>37</v>
      </c>
      <c r="F493" t="s">
        <v>171</v>
      </c>
      <c r="G493">
        <v>1.4215721654352999E-10</v>
      </c>
      <c r="H493">
        <v>9.700828091782603E-10</v>
      </c>
      <c r="I493">
        <v>5.0691575295883305E-10</v>
      </c>
    </row>
    <row r="494" spans="1:9" x14ac:dyDescent="0.3">
      <c r="A494" s="71">
        <v>492</v>
      </c>
      <c r="B494" t="s">
        <v>929</v>
      </c>
      <c r="C494" t="s">
        <v>184</v>
      </c>
      <c r="D494" t="s">
        <v>170</v>
      </c>
      <c r="E494" t="s">
        <v>37</v>
      </c>
      <c r="F494" t="s">
        <v>171</v>
      </c>
      <c r="G494">
        <v>1.391461116310846E-12</v>
      </c>
      <c r="H494">
        <v>3.173505753655933E-12</v>
      </c>
      <c r="I494">
        <v>3.9371649141603778E-12</v>
      </c>
    </row>
    <row r="495" spans="1:9" x14ac:dyDescent="0.3">
      <c r="A495" s="71">
        <v>493</v>
      </c>
      <c r="B495" t="s">
        <v>469</v>
      </c>
      <c r="C495" t="s">
        <v>184</v>
      </c>
      <c r="D495" t="s">
        <v>170</v>
      </c>
      <c r="E495" t="s">
        <v>37</v>
      </c>
      <c r="F495" t="s">
        <v>171</v>
      </c>
      <c r="G495">
        <v>2.103047872013855E-12</v>
      </c>
      <c r="H495">
        <v>7.693734350918342E-12</v>
      </c>
      <c r="I495">
        <v>1.0990409202415511E-11</v>
      </c>
    </row>
    <row r="496" spans="1:9" x14ac:dyDescent="0.3">
      <c r="A496" s="71">
        <v>494</v>
      </c>
      <c r="B496" t="s">
        <v>930</v>
      </c>
      <c r="C496" t="s">
        <v>184</v>
      </c>
      <c r="D496" t="s">
        <v>170</v>
      </c>
      <c r="E496" t="s">
        <v>37</v>
      </c>
      <c r="F496" t="s">
        <v>171</v>
      </c>
      <c r="G496">
        <v>6.5252452963566264E-8</v>
      </c>
      <c r="H496">
        <v>4.8584333240222294E-7</v>
      </c>
      <c r="I496">
        <v>6.4202772478466119E-7</v>
      </c>
    </row>
    <row r="497" spans="1:9" x14ac:dyDescent="0.3">
      <c r="A497" s="71">
        <v>495</v>
      </c>
      <c r="B497" t="s">
        <v>931</v>
      </c>
      <c r="C497" t="s">
        <v>184</v>
      </c>
      <c r="D497" t="s">
        <v>170</v>
      </c>
      <c r="E497" t="s">
        <v>37</v>
      </c>
      <c r="F497" t="s">
        <v>171</v>
      </c>
      <c r="G497">
        <v>9.3987934489422896E-8</v>
      </c>
      <c r="H497">
        <v>9.9379950532231014E-7</v>
      </c>
      <c r="I497">
        <v>7.9326117084801027E-7</v>
      </c>
    </row>
    <row r="498" spans="1:9" x14ac:dyDescent="0.3">
      <c r="A498" s="71">
        <v>496</v>
      </c>
      <c r="B498" t="s">
        <v>932</v>
      </c>
      <c r="C498" t="s">
        <v>184</v>
      </c>
      <c r="D498" t="s">
        <v>170</v>
      </c>
      <c r="E498" t="s">
        <v>37</v>
      </c>
      <c r="F498" t="s">
        <v>171</v>
      </c>
      <c r="G498">
        <v>2.0220696929224709E-7</v>
      </c>
      <c r="H498">
        <v>9.3488389720534796E-7</v>
      </c>
      <c r="I498">
        <v>7.0204087915184047E-7</v>
      </c>
    </row>
    <row r="499" spans="1:9" x14ac:dyDescent="0.3">
      <c r="A499" s="71">
        <v>497</v>
      </c>
      <c r="B499" t="s">
        <v>933</v>
      </c>
      <c r="C499" t="s">
        <v>184</v>
      </c>
      <c r="D499" t="s">
        <v>170</v>
      </c>
      <c r="E499" t="s">
        <v>37</v>
      </c>
      <c r="F499" t="s">
        <v>171</v>
      </c>
      <c r="G499">
        <v>1.7433785894270669E-7</v>
      </c>
      <c r="H499">
        <v>1.2857951318709151E-6</v>
      </c>
      <c r="I499">
        <v>1.8121813715000629E-6</v>
      </c>
    </row>
    <row r="500" spans="1:9" x14ac:dyDescent="0.3">
      <c r="A500" s="71">
        <v>498</v>
      </c>
      <c r="B500" t="s">
        <v>934</v>
      </c>
      <c r="C500" t="s">
        <v>169</v>
      </c>
      <c r="D500" t="s">
        <v>170</v>
      </c>
      <c r="E500" t="s">
        <v>37</v>
      </c>
      <c r="F500" t="s">
        <v>171</v>
      </c>
      <c r="G500">
        <v>1.0650724149930501E-9</v>
      </c>
      <c r="H500">
        <v>5.6266263095890636E-9</v>
      </c>
      <c r="I500">
        <v>4.9371966494198747E-9</v>
      </c>
    </row>
    <row r="501" spans="1:9" x14ac:dyDescent="0.3">
      <c r="A501" s="71">
        <v>499</v>
      </c>
      <c r="B501" t="s">
        <v>935</v>
      </c>
      <c r="C501" t="s">
        <v>184</v>
      </c>
      <c r="D501" t="s">
        <v>170</v>
      </c>
      <c r="E501" t="s">
        <v>37</v>
      </c>
      <c r="F501" t="s">
        <v>171</v>
      </c>
      <c r="G501">
        <v>1.190318737010354E-9</v>
      </c>
      <c r="H501">
        <v>8.1259243475058347E-9</v>
      </c>
      <c r="I501">
        <v>4.2450597543300888E-9</v>
      </c>
    </row>
    <row r="502" spans="1:9" x14ac:dyDescent="0.3">
      <c r="A502" s="71">
        <v>500</v>
      </c>
      <c r="B502" t="s">
        <v>936</v>
      </c>
      <c r="C502" t="s">
        <v>175</v>
      </c>
      <c r="D502" t="s">
        <v>176</v>
      </c>
      <c r="E502" t="s">
        <v>37</v>
      </c>
      <c r="F502" t="s">
        <v>171</v>
      </c>
      <c r="G502">
        <v>6.1390324367571411E-5</v>
      </c>
      <c r="H502">
        <v>1.157039794213943E-3</v>
      </c>
      <c r="I502">
        <v>8.3864673799310062E-4</v>
      </c>
    </row>
    <row r="503" spans="1:9" x14ac:dyDescent="0.3">
      <c r="A503" s="71">
        <v>501</v>
      </c>
      <c r="B503" t="s">
        <v>937</v>
      </c>
      <c r="C503" t="s">
        <v>169</v>
      </c>
      <c r="D503" t="s">
        <v>170</v>
      </c>
      <c r="E503" t="s">
        <v>237</v>
      </c>
      <c r="F503" t="s">
        <v>171</v>
      </c>
      <c r="G503">
        <v>4.9632982066677104E-3</v>
      </c>
      <c r="H503">
        <v>0.2580576509873404</v>
      </c>
      <c r="I503">
        <v>0.22695073975990199</v>
      </c>
    </row>
    <row r="504" spans="1:9" x14ac:dyDescent="0.3">
      <c r="A504" s="71">
        <v>502</v>
      </c>
      <c r="B504" t="s">
        <v>275</v>
      </c>
      <c r="C504" t="s">
        <v>169</v>
      </c>
      <c r="D504" t="s">
        <v>170</v>
      </c>
      <c r="E504" t="s">
        <v>37</v>
      </c>
      <c r="F504" t="s">
        <v>171</v>
      </c>
      <c r="G504">
        <v>1.7904037065638969E-4</v>
      </c>
      <c r="H504">
        <v>2.7574760252394559E-3</v>
      </c>
      <c r="I504">
        <v>3.3532765201791E-3</v>
      </c>
    </row>
    <row r="505" spans="1:9" x14ac:dyDescent="0.3">
      <c r="A505" s="71">
        <v>503</v>
      </c>
      <c r="B505" t="s">
        <v>938</v>
      </c>
      <c r="C505" t="s">
        <v>184</v>
      </c>
      <c r="D505" t="s">
        <v>170</v>
      </c>
      <c r="E505" t="s">
        <v>37</v>
      </c>
      <c r="F505" t="s">
        <v>171</v>
      </c>
      <c r="G505">
        <v>2.4647064238178562E-12</v>
      </c>
      <c r="H505">
        <v>1.799508940547805E-11</v>
      </c>
      <c r="I505">
        <v>2.8676098371936151E-11</v>
      </c>
    </row>
    <row r="506" spans="1:9" x14ac:dyDescent="0.3">
      <c r="A506" s="71">
        <v>504</v>
      </c>
      <c r="B506" t="s">
        <v>939</v>
      </c>
      <c r="C506" t="s">
        <v>169</v>
      </c>
      <c r="D506" t="s">
        <v>170</v>
      </c>
      <c r="E506" t="s">
        <v>37</v>
      </c>
      <c r="F506" t="s">
        <v>171</v>
      </c>
      <c r="G506">
        <v>7.5337540800088604E-5</v>
      </c>
      <c r="H506">
        <v>3.0958491915787098E-3</v>
      </c>
      <c r="I506">
        <v>3.032511502017215E-3</v>
      </c>
    </row>
    <row r="507" spans="1:9" x14ac:dyDescent="0.3">
      <c r="A507" s="71">
        <v>505</v>
      </c>
      <c r="B507" t="s">
        <v>360</v>
      </c>
      <c r="C507" t="s">
        <v>169</v>
      </c>
      <c r="D507" t="s">
        <v>170</v>
      </c>
      <c r="E507" t="s">
        <v>37</v>
      </c>
      <c r="F507" t="s">
        <v>171</v>
      </c>
      <c r="G507">
        <v>4.5409863830969623E-4</v>
      </c>
      <c r="H507">
        <v>2.1616062036426791E-2</v>
      </c>
      <c r="I507">
        <v>1.8961429546859809E-2</v>
      </c>
    </row>
    <row r="508" spans="1:9" x14ac:dyDescent="0.3">
      <c r="A508" s="71">
        <v>506</v>
      </c>
      <c r="B508" t="s">
        <v>360</v>
      </c>
      <c r="C508" t="s">
        <v>179</v>
      </c>
      <c r="D508" t="s">
        <v>170</v>
      </c>
      <c r="E508" t="s">
        <v>37</v>
      </c>
      <c r="F508" t="s">
        <v>171</v>
      </c>
      <c r="G508">
        <v>4.82623636530537E-4</v>
      </c>
      <c r="H508">
        <v>1.8512283322821E-3</v>
      </c>
      <c r="I508">
        <v>2.2756023964109712E-3</v>
      </c>
    </row>
    <row r="509" spans="1:9" x14ac:dyDescent="0.3">
      <c r="A509" s="71">
        <v>507</v>
      </c>
      <c r="B509" t="s">
        <v>501</v>
      </c>
      <c r="C509" t="s">
        <v>297</v>
      </c>
      <c r="D509" t="s">
        <v>170</v>
      </c>
      <c r="E509" t="s">
        <v>37</v>
      </c>
      <c r="F509" t="s">
        <v>171</v>
      </c>
      <c r="G509">
        <v>0</v>
      </c>
      <c r="H509">
        <v>0</v>
      </c>
      <c r="I509">
        <v>0</v>
      </c>
    </row>
    <row r="510" spans="1:9" x14ac:dyDescent="0.3">
      <c r="A510" s="71">
        <v>508</v>
      </c>
      <c r="B510" t="s">
        <v>503</v>
      </c>
      <c r="C510" t="s">
        <v>297</v>
      </c>
      <c r="D510" t="s">
        <v>170</v>
      </c>
      <c r="E510" t="s">
        <v>37</v>
      </c>
      <c r="F510" t="s">
        <v>171</v>
      </c>
      <c r="G510">
        <v>6.8809081499111742E-9</v>
      </c>
      <c r="H510">
        <v>1.330432734217205E-8</v>
      </c>
      <c r="I510">
        <v>4.2182301431987789E-8</v>
      </c>
    </row>
    <row r="511" spans="1:9" x14ac:dyDescent="0.3">
      <c r="A511" s="71">
        <v>509</v>
      </c>
      <c r="B511" t="s">
        <v>503</v>
      </c>
      <c r="C511" t="s">
        <v>312</v>
      </c>
      <c r="D511" t="s">
        <v>170</v>
      </c>
      <c r="E511" t="s">
        <v>37</v>
      </c>
      <c r="F511" t="s">
        <v>171</v>
      </c>
      <c r="G511">
        <v>2.472531082646738E-5</v>
      </c>
      <c r="H511">
        <v>2.0136904314683771E-4</v>
      </c>
      <c r="I511">
        <v>2.0243873787109611E-4</v>
      </c>
    </row>
    <row r="512" spans="1:9" x14ac:dyDescent="0.3">
      <c r="A512" s="71">
        <v>510</v>
      </c>
      <c r="B512" t="s">
        <v>505</v>
      </c>
      <c r="C512" t="s">
        <v>297</v>
      </c>
      <c r="D512" t="s">
        <v>170</v>
      </c>
      <c r="E512" t="s">
        <v>37</v>
      </c>
      <c r="F512" t="s">
        <v>171</v>
      </c>
      <c r="G512">
        <v>1.5037764259986559E-10</v>
      </c>
      <c r="H512">
        <v>2.907571699225459E-10</v>
      </c>
      <c r="I512">
        <v>9.218659674704187E-10</v>
      </c>
    </row>
    <row r="513" spans="1:9" x14ac:dyDescent="0.3">
      <c r="A513" s="71">
        <v>511</v>
      </c>
      <c r="B513" t="s">
        <v>507</v>
      </c>
      <c r="C513" t="s">
        <v>297</v>
      </c>
      <c r="D513" t="s">
        <v>170</v>
      </c>
      <c r="E513" t="s">
        <v>37</v>
      </c>
      <c r="F513" t="s">
        <v>171</v>
      </c>
      <c r="G513">
        <v>1.2889208344156359E-8</v>
      </c>
      <c r="H513">
        <v>8.3636150029628759E-8</v>
      </c>
      <c r="I513">
        <v>6.7628699908796627E-8</v>
      </c>
    </row>
    <row r="514" spans="1:9" x14ac:dyDescent="0.3">
      <c r="A514" s="71">
        <v>512</v>
      </c>
      <c r="B514" t="s">
        <v>507</v>
      </c>
      <c r="C514" t="s">
        <v>312</v>
      </c>
      <c r="D514" t="s">
        <v>170</v>
      </c>
      <c r="E514" t="s">
        <v>37</v>
      </c>
      <c r="F514" t="s">
        <v>171</v>
      </c>
      <c r="G514">
        <v>1.0191294940347909E-5</v>
      </c>
      <c r="H514">
        <v>6.7770821854253743E-5</v>
      </c>
      <c r="I514">
        <v>3.8724332259831862E-5</v>
      </c>
    </row>
    <row r="515" spans="1:9" x14ac:dyDescent="0.3">
      <c r="A515" s="71">
        <v>513</v>
      </c>
      <c r="B515" t="s">
        <v>25</v>
      </c>
      <c r="C515" t="s">
        <v>297</v>
      </c>
      <c r="D515" t="s">
        <v>170</v>
      </c>
      <c r="E515" t="s">
        <v>37</v>
      </c>
      <c r="F515" t="s">
        <v>171</v>
      </c>
      <c r="G515">
        <v>9.8960313727978385E-5</v>
      </c>
      <c r="H515">
        <v>2.4769553738942639E-3</v>
      </c>
      <c r="I515">
        <v>3.9911360671084284E-3</v>
      </c>
    </row>
    <row r="516" spans="1:9" x14ac:dyDescent="0.3">
      <c r="A516" s="71">
        <v>514</v>
      </c>
      <c r="B516" t="s">
        <v>25</v>
      </c>
      <c r="C516" t="s">
        <v>312</v>
      </c>
      <c r="D516" t="s">
        <v>170</v>
      </c>
      <c r="E516" t="s">
        <v>37</v>
      </c>
      <c r="F516" t="s">
        <v>171</v>
      </c>
      <c r="G516">
        <v>1.275796546762302E-4</v>
      </c>
      <c r="H516">
        <v>1.2065287760272751E-3</v>
      </c>
      <c r="I516">
        <v>9.9406854404437148E-4</v>
      </c>
    </row>
    <row r="517" spans="1:9" x14ac:dyDescent="0.3">
      <c r="A517" s="71">
        <v>515</v>
      </c>
      <c r="B517" t="s">
        <v>510</v>
      </c>
      <c r="C517" t="s">
        <v>297</v>
      </c>
      <c r="D517" t="s">
        <v>170</v>
      </c>
      <c r="E517" t="s">
        <v>37</v>
      </c>
      <c r="F517" t="s">
        <v>171</v>
      </c>
      <c r="G517">
        <v>2.2517357851249039E-4</v>
      </c>
      <c r="H517">
        <v>1.7325687312121721E-3</v>
      </c>
      <c r="I517">
        <v>3.771863122149052E-3</v>
      </c>
    </row>
    <row r="518" spans="1:9" x14ac:dyDescent="0.3">
      <c r="A518" s="71">
        <v>516</v>
      </c>
      <c r="B518" t="s">
        <v>510</v>
      </c>
      <c r="C518" t="s">
        <v>312</v>
      </c>
      <c r="D518" t="s">
        <v>170</v>
      </c>
      <c r="E518" t="s">
        <v>37</v>
      </c>
      <c r="F518" t="s">
        <v>171</v>
      </c>
      <c r="G518">
        <v>8.9907633688266077E-5</v>
      </c>
      <c r="H518">
        <v>7.2824238069970986E-4</v>
      </c>
      <c r="I518">
        <v>7.436903068060198E-4</v>
      </c>
    </row>
    <row r="519" spans="1:9" x14ac:dyDescent="0.3">
      <c r="A519" s="71">
        <v>517</v>
      </c>
      <c r="B519" t="s">
        <v>512</v>
      </c>
      <c r="C519" t="s">
        <v>297</v>
      </c>
      <c r="D519" t="s">
        <v>170</v>
      </c>
      <c r="E519" t="s">
        <v>37</v>
      </c>
      <c r="F519" t="s">
        <v>171</v>
      </c>
      <c r="G519">
        <v>1.526965830955085E-4</v>
      </c>
      <c r="H519">
        <v>1.0022096899860249E-3</v>
      </c>
      <c r="I519">
        <v>5.9965533376591863E-2</v>
      </c>
    </row>
    <row r="520" spans="1:9" x14ac:dyDescent="0.3">
      <c r="A520" s="71">
        <v>518</v>
      </c>
      <c r="B520" t="s">
        <v>512</v>
      </c>
      <c r="C520" t="s">
        <v>312</v>
      </c>
      <c r="D520" t="s">
        <v>170</v>
      </c>
      <c r="E520" t="s">
        <v>37</v>
      </c>
      <c r="F520" t="s">
        <v>171</v>
      </c>
      <c r="G520">
        <v>7.9537950549805779E-6</v>
      </c>
      <c r="H520">
        <v>2.9069019922073349E-5</v>
      </c>
      <c r="I520">
        <v>3.4296310963405353E-5</v>
      </c>
    </row>
    <row r="521" spans="1:9" x14ac:dyDescent="0.3">
      <c r="A521" s="71">
        <v>519</v>
      </c>
      <c r="B521" t="s">
        <v>940</v>
      </c>
      <c r="C521" t="s">
        <v>297</v>
      </c>
      <c r="D521" t="s">
        <v>170</v>
      </c>
      <c r="E521" t="s">
        <v>37</v>
      </c>
      <c r="F521" t="s">
        <v>171</v>
      </c>
      <c r="G521">
        <v>6.0519806289551451E-6</v>
      </c>
      <c r="H521">
        <v>1.21956042379738E-5</v>
      </c>
      <c r="I521">
        <v>1.1503020711934831E-5</v>
      </c>
    </row>
    <row r="522" spans="1:9" x14ac:dyDescent="0.3">
      <c r="A522" s="71">
        <v>520</v>
      </c>
      <c r="B522" t="s">
        <v>514</v>
      </c>
      <c r="C522" t="s">
        <v>297</v>
      </c>
      <c r="D522" t="s">
        <v>170</v>
      </c>
      <c r="E522" t="s">
        <v>37</v>
      </c>
      <c r="F522" t="s">
        <v>171</v>
      </c>
      <c r="G522">
        <v>7.0503457055641758E-6</v>
      </c>
      <c r="H522">
        <v>4.4127505611142817E-5</v>
      </c>
      <c r="I522">
        <v>1.0117655713750409E-4</v>
      </c>
    </row>
    <row r="523" spans="1:9" x14ac:dyDescent="0.3">
      <c r="A523" s="71">
        <v>521</v>
      </c>
      <c r="B523" t="s">
        <v>514</v>
      </c>
      <c r="C523" t="s">
        <v>312</v>
      </c>
      <c r="D523" t="s">
        <v>170</v>
      </c>
      <c r="E523" t="s">
        <v>37</v>
      </c>
      <c r="F523" t="s">
        <v>171</v>
      </c>
      <c r="G523">
        <v>3.6653201563520868E-5</v>
      </c>
      <c r="H523">
        <v>1.769822502719386E-4</v>
      </c>
      <c r="I523">
        <v>1.4572430088643631E-4</v>
      </c>
    </row>
    <row r="524" spans="1:9" x14ac:dyDescent="0.3">
      <c r="A524" s="71">
        <v>522</v>
      </c>
      <c r="B524" t="s">
        <v>517</v>
      </c>
      <c r="C524" t="s">
        <v>297</v>
      </c>
      <c r="D524" t="s">
        <v>170</v>
      </c>
      <c r="E524" t="s">
        <v>37</v>
      </c>
      <c r="F524" t="s">
        <v>171</v>
      </c>
      <c r="G524">
        <v>2.2382924944689911E-5</v>
      </c>
      <c r="H524">
        <v>1.4265268481923509E-4</v>
      </c>
      <c r="I524">
        <v>9.0132115363244521E-5</v>
      </c>
    </row>
    <row r="525" spans="1:9" x14ac:dyDescent="0.3">
      <c r="A525" s="71">
        <v>523</v>
      </c>
      <c r="B525" t="s">
        <v>517</v>
      </c>
      <c r="C525" t="s">
        <v>312</v>
      </c>
      <c r="D525" t="s">
        <v>170</v>
      </c>
      <c r="E525" t="s">
        <v>37</v>
      </c>
      <c r="F525" t="s">
        <v>171</v>
      </c>
      <c r="G525">
        <v>2.1953916253123479E-7</v>
      </c>
      <c r="H525">
        <v>5.0739855025249152E-8</v>
      </c>
      <c r="I525">
        <v>6.9800862270646303E-8</v>
      </c>
    </row>
    <row r="526" spans="1:9" x14ac:dyDescent="0.3">
      <c r="A526" s="71">
        <v>524</v>
      </c>
      <c r="B526" t="s">
        <v>300</v>
      </c>
      <c r="C526" t="s">
        <v>297</v>
      </c>
      <c r="D526" t="s">
        <v>170</v>
      </c>
      <c r="E526" t="s">
        <v>37</v>
      </c>
      <c r="F526" t="s">
        <v>171</v>
      </c>
      <c r="G526">
        <v>3.5998716163986189E-3</v>
      </c>
      <c r="H526">
        <v>2.182893585026337E-4</v>
      </c>
      <c r="I526">
        <v>5.2039141827814773E-4</v>
      </c>
    </row>
    <row r="527" spans="1:9" x14ac:dyDescent="0.3">
      <c r="A527" s="71">
        <v>525</v>
      </c>
      <c r="B527" t="s">
        <v>300</v>
      </c>
      <c r="C527" t="s">
        <v>312</v>
      </c>
      <c r="D527" t="s">
        <v>170</v>
      </c>
      <c r="E527" t="s">
        <v>37</v>
      </c>
      <c r="F527" t="s">
        <v>171</v>
      </c>
      <c r="G527">
        <v>3.6413339163013911E-2</v>
      </c>
      <c r="H527">
        <v>0.25852482266802917</v>
      </c>
      <c r="I527">
        <v>0.59553334394662982</v>
      </c>
    </row>
    <row r="528" spans="1:9" x14ac:dyDescent="0.3">
      <c r="A528" s="71">
        <v>526</v>
      </c>
      <c r="B528" t="s">
        <v>32</v>
      </c>
      <c r="C528" t="s">
        <v>297</v>
      </c>
      <c r="D528" t="s">
        <v>170</v>
      </c>
      <c r="E528" t="s">
        <v>37</v>
      </c>
      <c r="F528" t="s">
        <v>171</v>
      </c>
      <c r="G528">
        <v>5.4550895971789502E-3</v>
      </c>
      <c r="H528">
        <v>2.1844643218179839E-2</v>
      </c>
      <c r="I528">
        <v>3.7850219217078949E-2</v>
      </c>
    </row>
    <row r="529" spans="1:9" x14ac:dyDescent="0.3">
      <c r="A529" s="71">
        <v>527</v>
      </c>
      <c r="B529" t="s">
        <v>32</v>
      </c>
      <c r="C529" t="s">
        <v>301</v>
      </c>
      <c r="D529" t="s">
        <v>170</v>
      </c>
      <c r="E529" t="s">
        <v>37</v>
      </c>
      <c r="F529" t="s">
        <v>171</v>
      </c>
      <c r="G529">
        <v>3.4814881083466979E-6</v>
      </c>
      <c r="H529">
        <v>2.5922039812045411E-5</v>
      </c>
      <c r="I529">
        <v>3.4249429259376678E-5</v>
      </c>
    </row>
    <row r="530" spans="1:9" x14ac:dyDescent="0.3">
      <c r="A530" s="71">
        <v>528</v>
      </c>
      <c r="B530" t="s">
        <v>32</v>
      </c>
      <c r="C530" t="s">
        <v>312</v>
      </c>
      <c r="D530" t="s">
        <v>170</v>
      </c>
      <c r="E530" t="s">
        <v>37</v>
      </c>
      <c r="F530" t="s">
        <v>171</v>
      </c>
      <c r="G530">
        <v>3.8738198106740132E-2</v>
      </c>
      <c r="H530">
        <v>0.11121036447145891</v>
      </c>
      <c r="I530">
        <v>0.2403127866679525</v>
      </c>
    </row>
    <row r="531" spans="1:9" x14ac:dyDescent="0.3">
      <c r="A531" s="71">
        <v>529</v>
      </c>
      <c r="B531" t="s">
        <v>302</v>
      </c>
      <c r="C531" t="s">
        <v>297</v>
      </c>
      <c r="D531" t="s">
        <v>170</v>
      </c>
      <c r="E531" t="s">
        <v>37</v>
      </c>
      <c r="F531" t="s">
        <v>171</v>
      </c>
      <c r="G531">
        <v>4.1268046776765592E-5</v>
      </c>
      <c r="H531">
        <v>1.7355071434692809E-4</v>
      </c>
      <c r="I531">
        <v>1.4486455456382929E-4</v>
      </c>
    </row>
    <row r="532" spans="1:9" x14ac:dyDescent="0.3">
      <c r="A532" s="71">
        <v>530</v>
      </c>
      <c r="B532" t="s">
        <v>302</v>
      </c>
      <c r="C532" t="s">
        <v>312</v>
      </c>
      <c r="D532" t="s">
        <v>170</v>
      </c>
      <c r="E532" t="s">
        <v>37</v>
      </c>
      <c r="F532" t="s">
        <v>171</v>
      </c>
      <c r="G532">
        <v>3.9950028783922311E-4</v>
      </c>
      <c r="H532">
        <v>1.9291924138499371E-3</v>
      </c>
      <c r="I532">
        <v>1.5501293675820209E-3</v>
      </c>
    </row>
    <row r="533" spans="1:9" x14ac:dyDescent="0.3">
      <c r="A533" s="71">
        <v>531</v>
      </c>
      <c r="B533" t="s">
        <v>306</v>
      </c>
      <c r="C533" t="s">
        <v>297</v>
      </c>
      <c r="D533" t="s">
        <v>170</v>
      </c>
      <c r="E533" t="s">
        <v>37</v>
      </c>
      <c r="F533" t="s">
        <v>171</v>
      </c>
      <c r="G533">
        <v>1.844459063975005E-4</v>
      </c>
      <c r="H533">
        <v>1.192354909270555E-3</v>
      </c>
      <c r="I533">
        <v>1.4046127967645449E-3</v>
      </c>
    </row>
    <row r="534" spans="1:9" x14ac:dyDescent="0.3">
      <c r="A534" s="71">
        <v>532</v>
      </c>
      <c r="B534" t="s">
        <v>306</v>
      </c>
      <c r="C534" t="s">
        <v>312</v>
      </c>
      <c r="D534" t="s">
        <v>170</v>
      </c>
      <c r="E534" t="s">
        <v>37</v>
      </c>
      <c r="F534" t="s">
        <v>171</v>
      </c>
      <c r="G534">
        <v>1.5393472703904021E-4</v>
      </c>
      <c r="H534">
        <v>7.4640913508404146E-4</v>
      </c>
      <c r="I534">
        <v>6.0232829753685199E-4</v>
      </c>
    </row>
    <row r="535" spans="1:9" x14ac:dyDescent="0.3">
      <c r="A535" s="71">
        <v>533</v>
      </c>
      <c r="B535" t="s">
        <v>536</v>
      </c>
      <c r="C535" t="s">
        <v>297</v>
      </c>
      <c r="D535" t="s">
        <v>170</v>
      </c>
      <c r="E535" t="s">
        <v>37</v>
      </c>
      <c r="F535" t="s">
        <v>171</v>
      </c>
      <c r="G535">
        <v>1.243482685864913E-6</v>
      </c>
      <c r="H535">
        <v>1.1721610129632171E-5</v>
      </c>
      <c r="I535">
        <v>2.3240173715065601E-5</v>
      </c>
    </row>
    <row r="536" spans="1:9" x14ac:dyDescent="0.3">
      <c r="A536" s="71">
        <v>534</v>
      </c>
      <c r="B536" t="s">
        <v>536</v>
      </c>
      <c r="C536" t="s">
        <v>312</v>
      </c>
      <c r="D536" t="s">
        <v>170</v>
      </c>
      <c r="E536" t="s">
        <v>37</v>
      </c>
      <c r="F536" t="s">
        <v>171</v>
      </c>
      <c r="G536">
        <v>2.8367133495118891E-5</v>
      </c>
      <c r="H536">
        <v>1.3697244214294009E-4</v>
      </c>
      <c r="I536">
        <v>1.1277209746245491E-4</v>
      </c>
    </row>
    <row r="537" spans="1:9" x14ac:dyDescent="0.3">
      <c r="A537" s="71">
        <v>535</v>
      </c>
      <c r="B537" t="s">
        <v>537</v>
      </c>
      <c r="C537" t="s">
        <v>297</v>
      </c>
      <c r="D537" t="s">
        <v>170</v>
      </c>
      <c r="E537" t="s">
        <v>37</v>
      </c>
      <c r="F537" t="s">
        <v>171</v>
      </c>
      <c r="G537">
        <v>4.0012992222857374E-3</v>
      </c>
      <c r="H537">
        <v>3.3633330006776263E-2</v>
      </c>
      <c r="I537">
        <v>1.545157083585311</v>
      </c>
    </row>
    <row r="538" spans="1:9" x14ac:dyDescent="0.3">
      <c r="A538" s="71">
        <v>536</v>
      </c>
      <c r="B538" t="s">
        <v>537</v>
      </c>
      <c r="C538" t="s">
        <v>312</v>
      </c>
      <c r="D538" t="s">
        <v>170</v>
      </c>
      <c r="E538" t="s">
        <v>37</v>
      </c>
      <c r="F538" t="s">
        <v>171</v>
      </c>
      <c r="G538">
        <v>5.4378394510352695E-4</v>
      </c>
      <c r="H538">
        <v>4.0936901158384921E-3</v>
      </c>
      <c r="I538">
        <v>4.4592107369086876E-3</v>
      </c>
    </row>
    <row r="539" spans="1:9" x14ac:dyDescent="0.3">
      <c r="A539" s="71">
        <v>537</v>
      </c>
      <c r="B539" t="s">
        <v>538</v>
      </c>
      <c r="C539" t="s">
        <v>297</v>
      </c>
      <c r="D539" t="s">
        <v>170</v>
      </c>
      <c r="E539" t="s">
        <v>37</v>
      </c>
      <c r="F539" t="s">
        <v>171</v>
      </c>
      <c r="G539">
        <v>5.8577235902645988E-5</v>
      </c>
      <c r="H539">
        <v>1.840143102767476E-3</v>
      </c>
      <c r="I539">
        <v>2.9733526192671899E-3</v>
      </c>
    </row>
    <row r="540" spans="1:9" x14ac:dyDescent="0.3">
      <c r="A540" s="71">
        <v>538</v>
      </c>
      <c r="B540" t="s">
        <v>538</v>
      </c>
      <c r="C540" t="s">
        <v>312</v>
      </c>
      <c r="D540" t="s">
        <v>170</v>
      </c>
      <c r="E540" t="s">
        <v>37</v>
      </c>
      <c r="F540" t="s">
        <v>171</v>
      </c>
      <c r="G540">
        <v>1.6396059993692429E-7</v>
      </c>
      <c r="H540">
        <v>4.0611237716432018E-7</v>
      </c>
      <c r="I540">
        <v>4.9014133112222122E-7</v>
      </c>
    </row>
    <row r="541" spans="1:9" x14ac:dyDescent="0.3">
      <c r="A541" s="71">
        <v>539</v>
      </c>
      <c r="B541" t="s">
        <v>539</v>
      </c>
      <c r="C541" t="s">
        <v>297</v>
      </c>
      <c r="D541" t="s">
        <v>170</v>
      </c>
      <c r="E541" t="s">
        <v>37</v>
      </c>
      <c r="F541" t="s">
        <v>171</v>
      </c>
      <c r="G541">
        <v>6.6591092378083582E-17</v>
      </c>
      <c r="H541">
        <v>2.5682551445172569E-16</v>
      </c>
      <c r="I541">
        <v>4.160391730743329E-16</v>
      </c>
    </row>
    <row r="542" spans="1:9" x14ac:dyDescent="0.3">
      <c r="A542" s="71">
        <v>540</v>
      </c>
      <c r="B542" t="s">
        <v>539</v>
      </c>
      <c r="C542" t="s">
        <v>312</v>
      </c>
      <c r="D542" t="s">
        <v>170</v>
      </c>
      <c r="E542" t="s">
        <v>37</v>
      </c>
      <c r="F542" t="s">
        <v>171</v>
      </c>
      <c r="G542">
        <v>6.2254440341023079E-8</v>
      </c>
      <c r="H542">
        <v>1.059977398152192E-7</v>
      </c>
      <c r="I542">
        <v>1.201031117170594E-7</v>
      </c>
    </row>
    <row r="543" spans="1:9" x14ac:dyDescent="0.3">
      <c r="A543" s="71">
        <v>541</v>
      </c>
      <c r="B543" t="s">
        <v>540</v>
      </c>
      <c r="C543" t="s">
        <v>312</v>
      </c>
      <c r="D543" t="s">
        <v>170</v>
      </c>
      <c r="E543" t="s">
        <v>37</v>
      </c>
      <c r="F543" t="s">
        <v>171</v>
      </c>
      <c r="G543">
        <v>6.4995328663309348E-16</v>
      </c>
      <c r="H543">
        <v>3.066874233167292E-15</v>
      </c>
      <c r="I543">
        <v>4.7602674334781288E-15</v>
      </c>
    </row>
    <row r="544" spans="1:9" x14ac:dyDescent="0.3">
      <c r="A544" s="71">
        <v>542</v>
      </c>
      <c r="B544" t="s">
        <v>541</v>
      </c>
      <c r="C544" t="s">
        <v>297</v>
      </c>
      <c r="D544" t="s">
        <v>170</v>
      </c>
      <c r="E544" t="s">
        <v>37</v>
      </c>
      <c r="F544" t="s">
        <v>171</v>
      </c>
      <c r="G544">
        <v>2.4152635842653261E-5</v>
      </c>
      <c r="H544">
        <v>1.7444057829128879E-4</v>
      </c>
      <c r="I544">
        <v>1.10624506945473E-2</v>
      </c>
    </row>
    <row r="545" spans="1:9" x14ac:dyDescent="0.3">
      <c r="A545" s="71">
        <v>543</v>
      </c>
      <c r="B545" t="s">
        <v>541</v>
      </c>
      <c r="C545" t="s">
        <v>312</v>
      </c>
      <c r="D545" t="s">
        <v>170</v>
      </c>
      <c r="E545" t="s">
        <v>37</v>
      </c>
      <c r="F545" t="s">
        <v>171</v>
      </c>
      <c r="G545">
        <v>5.7251441629842592E-7</v>
      </c>
      <c r="H545">
        <v>3.0464975839350509E-6</v>
      </c>
      <c r="I545">
        <v>2.8931417145741412E-6</v>
      </c>
    </row>
    <row r="546" spans="1:9" x14ac:dyDescent="0.3">
      <c r="A546" s="71">
        <v>544</v>
      </c>
      <c r="B546" t="s">
        <v>308</v>
      </c>
      <c r="C546" t="s">
        <v>297</v>
      </c>
      <c r="D546" t="s">
        <v>170</v>
      </c>
      <c r="E546" t="s">
        <v>37</v>
      </c>
      <c r="F546" t="s">
        <v>171</v>
      </c>
      <c r="G546">
        <v>5.8260950984605083E-7</v>
      </c>
      <c r="H546">
        <v>3.4598603886124611E-6</v>
      </c>
      <c r="I546">
        <v>2.7063388163635838E-6</v>
      </c>
    </row>
    <row r="547" spans="1:9" x14ac:dyDescent="0.3">
      <c r="A547" s="71">
        <v>545</v>
      </c>
      <c r="B547" t="s">
        <v>308</v>
      </c>
      <c r="C547" t="s">
        <v>312</v>
      </c>
      <c r="D547" t="s">
        <v>170</v>
      </c>
      <c r="E547" t="s">
        <v>37</v>
      </c>
      <c r="F547" t="s">
        <v>171</v>
      </c>
      <c r="G547">
        <v>1.4624954713538329E-7</v>
      </c>
      <c r="H547">
        <v>4.3024548958124912E-7</v>
      </c>
      <c r="I547">
        <v>4.2820181537146402E-7</v>
      </c>
    </row>
    <row r="548" spans="1:9" x14ac:dyDescent="0.3">
      <c r="A548" s="71">
        <v>546</v>
      </c>
      <c r="B548" t="s">
        <v>309</v>
      </c>
      <c r="C548" t="s">
        <v>297</v>
      </c>
      <c r="D548" t="s">
        <v>170</v>
      </c>
      <c r="E548" t="s">
        <v>37</v>
      </c>
      <c r="F548" t="s">
        <v>171</v>
      </c>
      <c r="G548">
        <v>1.366105552501797E-3</v>
      </c>
      <c r="H548">
        <v>1.240364591899039E-2</v>
      </c>
      <c r="I548">
        <v>1.3534688939789629E-2</v>
      </c>
    </row>
    <row r="549" spans="1:9" x14ac:dyDescent="0.3">
      <c r="A549" s="71">
        <v>547</v>
      </c>
      <c r="B549" t="s">
        <v>309</v>
      </c>
      <c r="C549" t="s">
        <v>312</v>
      </c>
      <c r="D549" t="s">
        <v>170</v>
      </c>
      <c r="E549" t="s">
        <v>37</v>
      </c>
      <c r="F549" t="s">
        <v>171</v>
      </c>
      <c r="G549">
        <v>3.1131042990213041E-6</v>
      </c>
      <c r="H549">
        <v>2.5035596962469549E-5</v>
      </c>
      <c r="I549">
        <v>3.821401557185643E-5</v>
      </c>
    </row>
    <row r="550" spans="1:9" x14ac:dyDescent="0.3">
      <c r="A550" s="71">
        <v>548</v>
      </c>
      <c r="B550" t="s">
        <v>310</v>
      </c>
      <c r="C550" t="s">
        <v>297</v>
      </c>
      <c r="D550" t="s">
        <v>170</v>
      </c>
      <c r="E550" t="s">
        <v>37</v>
      </c>
      <c r="F550" t="s">
        <v>171</v>
      </c>
      <c r="G550">
        <v>8.841887599397827E-4</v>
      </c>
      <c r="H550">
        <v>5.5502474042605048E-3</v>
      </c>
      <c r="I550">
        <v>6.0770584929728012E-3</v>
      </c>
    </row>
    <row r="551" spans="1:9" x14ac:dyDescent="0.3">
      <c r="A551" s="71">
        <v>549</v>
      </c>
      <c r="B551" t="s">
        <v>310</v>
      </c>
      <c r="C551" t="s">
        <v>312</v>
      </c>
      <c r="D551" t="s">
        <v>170</v>
      </c>
      <c r="E551" t="s">
        <v>37</v>
      </c>
      <c r="F551" t="s">
        <v>171</v>
      </c>
      <c r="G551">
        <v>3.1866758484439901E-6</v>
      </c>
      <c r="H551">
        <v>2.2776967614887629E-5</v>
      </c>
      <c r="I551">
        <v>3.3364497192156702E-5</v>
      </c>
    </row>
    <row r="552" spans="1:9" x14ac:dyDescent="0.3">
      <c r="A552" s="71">
        <v>550</v>
      </c>
      <c r="B552" t="s">
        <v>38</v>
      </c>
      <c r="C552" t="s">
        <v>312</v>
      </c>
      <c r="D552" t="s">
        <v>170</v>
      </c>
      <c r="E552" t="s">
        <v>37</v>
      </c>
      <c r="F552" t="s">
        <v>171</v>
      </c>
      <c r="G552">
        <v>4.7063697112501628E-10</v>
      </c>
      <c r="H552">
        <v>2.483437668784485E-9</v>
      </c>
      <c r="I552">
        <v>2.8229694370100289E-9</v>
      </c>
    </row>
    <row r="553" spans="1:9" x14ac:dyDescent="0.3">
      <c r="A553" s="71">
        <v>551</v>
      </c>
      <c r="B553" t="s">
        <v>550</v>
      </c>
      <c r="C553" t="s">
        <v>297</v>
      </c>
      <c r="D553" t="s">
        <v>170</v>
      </c>
      <c r="E553" t="s">
        <v>37</v>
      </c>
      <c r="F553" t="s">
        <v>171</v>
      </c>
      <c r="G553">
        <v>1.447590340454135E-2</v>
      </c>
      <c r="H553">
        <v>0.13729346831394701</v>
      </c>
      <c r="I553">
        <v>0.14114994525025679</v>
      </c>
    </row>
    <row r="554" spans="1:9" x14ac:dyDescent="0.3">
      <c r="A554" s="71">
        <v>552</v>
      </c>
      <c r="B554" t="s">
        <v>550</v>
      </c>
      <c r="C554" t="s">
        <v>312</v>
      </c>
      <c r="D554" t="s">
        <v>170</v>
      </c>
      <c r="E554" t="s">
        <v>37</v>
      </c>
      <c r="F554" t="s">
        <v>171</v>
      </c>
      <c r="G554">
        <v>3.196492287693545E-6</v>
      </c>
      <c r="H554">
        <v>1.5702819040305368E-5</v>
      </c>
      <c r="I554">
        <v>1.3422975428981999E-5</v>
      </c>
    </row>
    <row r="555" spans="1:9" x14ac:dyDescent="0.3">
      <c r="A555" s="71">
        <v>553</v>
      </c>
      <c r="B555" t="s">
        <v>311</v>
      </c>
      <c r="C555" t="s">
        <v>297</v>
      </c>
      <c r="D555" t="s">
        <v>170</v>
      </c>
      <c r="E555" t="s">
        <v>37</v>
      </c>
      <c r="F555" t="s">
        <v>171</v>
      </c>
      <c r="G555">
        <v>1.0663059457064189E-4</v>
      </c>
      <c r="H555">
        <v>4.3664641772981797E-4</v>
      </c>
      <c r="I555">
        <v>3.652573293650885E-4</v>
      </c>
    </row>
    <row r="556" spans="1:9" x14ac:dyDescent="0.3">
      <c r="A556" s="71">
        <v>554</v>
      </c>
      <c r="B556" t="s">
        <v>311</v>
      </c>
      <c r="C556" t="s">
        <v>497</v>
      </c>
      <c r="D556" t="s">
        <v>170</v>
      </c>
      <c r="E556" t="s">
        <v>37</v>
      </c>
      <c r="F556" t="s">
        <v>171</v>
      </c>
      <c r="G556">
        <v>1.120865208129498E-13</v>
      </c>
      <c r="H556">
        <v>1.2572092193946061E-13</v>
      </c>
      <c r="I556">
        <v>1.2086674419935381E-13</v>
      </c>
    </row>
    <row r="557" spans="1:9" x14ac:dyDescent="0.3">
      <c r="A557" s="71">
        <v>555</v>
      </c>
      <c r="B557" t="s">
        <v>311</v>
      </c>
      <c r="C557" t="s">
        <v>312</v>
      </c>
      <c r="D557" t="s">
        <v>170</v>
      </c>
      <c r="E557" t="s">
        <v>37</v>
      </c>
      <c r="F557" t="s">
        <v>171</v>
      </c>
      <c r="G557">
        <v>2.2554848209228201E-5</v>
      </c>
      <c r="H557">
        <v>3.3171145226017198E-5</v>
      </c>
      <c r="I557">
        <v>3.1386096868599731E-5</v>
      </c>
    </row>
    <row r="558" spans="1:9" x14ac:dyDescent="0.3">
      <c r="A558" s="71">
        <v>556</v>
      </c>
      <c r="B558" t="s">
        <v>557</v>
      </c>
      <c r="C558" t="s">
        <v>297</v>
      </c>
      <c r="D558" t="s">
        <v>170</v>
      </c>
      <c r="E558" t="s">
        <v>37</v>
      </c>
      <c r="F558" t="s">
        <v>171</v>
      </c>
      <c r="G558">
        <v>406.19371234859659</v>
      </c>
      <c r="H558">
        <v>3345.047418292882</v>
      </c>
      <c r="I558">
        <v>5572.911669587329</v>
      </c>
    </row>
    <row r="559" spans="1:9" x14ac:dyDescent="0.3">
      <c r="A559" s="71">
        <v>557</v>
      </c>
      <c r="B559" t="s">
        <v>557</v>
      </c>
      <c r="C559" t="s">
        <v>301</v>
      </c>
      <c r="D559" t="s">
        <v>170</v>
      </c>
      <c r="E559" t="s">
        <v>37</v>
      </c>
      <c r="F559" t="s">
        <v>171</v>
      </c>
      <c r="G559">
        <v>3.2134770664005757E-5</v>
      </c>
      <c r="H559">
        <v>2.392651614143407E-4</v>
      </c>
      <c r="I559">
        <v>3.1612854250264512E-4</v>
      </c>
    </row>
    <row r="560" spans="1:9" x14ac:dyDescent="0.3">
      <c r="A560" s="71">
        <v>558</v>
      </c>
      <c r="B560" t="s">
        <v>557</v>
      </c>
      <c r="C560" t="s">
        <v>497</v>
      </c>
      <c r="D560" t="s">
        <v>170</v>
      </c>
      <c r="E560" t="s">
        <v>37</v>
      </c>
      <c r="F560" t="s">
        <v>171</v>
      </c>
      <c r="G560">
        <v>3.4901790586637433E-5</v>
      </c>
      <c r="H560">
        <v>3.9147545626531698E-5</v>
      </c>
      <c r="I560">
        <v>3.7635987826400832E-5</v>
      </c>
    </row>
    <row r="561" spans="1:9" x14ac:dyDescent="0.3">
      <c r="A561" s="71">
        <v>559</v>
      </c>
      <c r="B561" t="s">
        <v>557</v>
      </c>
      <c r="C561" t="s">
        <v>312</v>
      </c>
      <c r="D561" t="s">
        <v>170</v>
      </c>
      <c r="E561" t="s">
        <v>37</v>
      </c>
      <c r="F561" t="s">
        <v>171</v>
      </c>
      <c r="G561">
        <v>61.152468751572172</v>
      </c>
      <c r="H561">
        <v>401.56260374999277</v>
      </c>
      <c r="I561">
        <v>3546.6522240977611</v>
      </c>
    </row>
    <row r="562" spans="1:9" x14ac:dyDescent="0.3">
      <c r="A562" s="71">
        <v>560</v>
      </c>
      <c r="B562" t="s">
        <v>29</v>
      </c>
      <c r="C562" t="s">
        <v>297</v>
      </c>
      <c r="D562" t="s">
        <v>170</v>
      </c>
      <c r="E562" t="s">
        <v>37</v>
      </c>
      <c r="F562" t="s">
        <v>171</v>
      </c>
      <c r="G562">
        <v>4.9584905480019236E-3</v>
      </c>
      <c r="H562">
        <v>2.001303383395895E-2</v>
      </c>
      <c r="I562">
        <v>1.817915818812342E-2</v>
      </c>
    </row>
    <row r="563" spans="1:9" x14ac:dyDescent="0.3">
      <c r="A563" s="71">
        <v>561</v>
      </c>
      <c r="B563" t="s">
        <v>29</v>
      </c>
      <c r="C563" t="s">
        <v>312</v>
      </c>
      <c r="D563" t="s">
        <v>170</v>
      </c>
      <c r="E563" t="s">
        <v>37</v>
      </c>
      <c r="F563" t="s">
        <v>171</v>
      </c>
      <c r="G563">
        <v>3.060275624242877E-9</v>
      </c>
      <c r="H563">
        <v>1.444023847773907E-8</v>
      </c>
      <c r="I563">
        <v>2.2413503694944491E-8</v>
      </c>
    </row>
    <row r="564" spans="1:9" x14ac:dyDescent="0.3">
      <c r="A564" s="71">
        <v>562</v>
      </c>
      <c r="B564" t="s">
        <v>559</v>
      </c>
      <c r="C564" t="s">
        <v>297</v>
      </c>
      <c r="D564" t="s">
        <v>170</v>
      </c>
      <c r="E564" t="s">
        <v>37</v>
      </c>
      <c r="F564" t="s">
        <v>171</v>
      </c>
      <c r="G564">
        <v>1.5648762126718209E-3</v>
      </c>
      <c r="H564">
        <v>1.357402001101172E-2</v>
      </c>
      <c r="I564">
        <v>1.123751229609383E-2</v>
      </c>
    </row>
    <row r="565" spans="1:9" x14ac:dyDescent="0.3">
      <c r="A565" s="71">
        <v>563</v>
      </c>
      <c r="B565" t="s">
        <v>559</v>
      </c>
      <c r="C565" t="s">
        <v>312</v>
      </c>
      <c r="D565" t="s">
        <v>170</v>
      </c>
      <c r="E565" t="s">
        <v>37</v>
      </c>
      <c r="F565" t="s">
        <v>171</v>
      </c>
      <c r="G565">
        <v>1.4506606295180231E-3</v>
      </c>
      <c r="H565">
        <v>4.1136482045666519E-3</v>
      </c>
      <c r="I565">
        <v>4.4434492780254901E-3</v>
      </c>
    </row>
    <row r="566" spans="1:9" x14ac:dyDescent="0.3">
      <c r="A566" s="71">
        <v>564</v>
      </c>
      <c r="B566" t="s">
        <v>558</v>
      </c>
      <c r="C566" t="s">
        <v>297</v>
      </c>
      <c r="D566" t="s">
        <v>170</v>
      </c>
      <c r="E566" t="s">
        <v>37</v>
      </c>
      <c r="F566" t="s">
        <v>171</v>
      </c>
      <c r="G566">
        <v>0.47277514240450469</v>
      </c>
      <c r="H566">
        <v>2.0951596427175589</v>
      </c>
      <c r="I566">
        <v>26.069088597048669</v>
      </c>
    </row>
    <row r="567" spans="1:9" x14ac:dyDescent="0.3">
      <c r="A567" s="71">
        <v>565</v>
      </c>
      <c r="B567" t="s">
        <v>558</v>
      </c>
      <c r="C567" t="s">
        <v>497</v>
      </c>
      <c r="D567" t="s">
        <v>170</v>
      </c>
      <c r="E567" t="s">
        <v>37</v>
      </c>
      <c r="F567" t="s">
        <v>171</v>
      </c>
      <c r="G567">
        <v>2.3113225578410578E-8</v>
      </c>
      <c r="H567">
        <v>2.5978465907422981E-8</v>
      </c>
      <c r="I567">
        <v>2.4965991011109049E-8</v>
      </c>
    </row>
    <row r="568" spans="1:9" x14ac:dyDescent="0.3">
      <c r="A568" s="71">
        <v>566</v>
      </c>
      <c r="B568" t="s">
        <v>558</v>
      </c>
      <c r="C568" t="s">
        <v>312</v>
      </c>
      <c r="D568" t="s">
        <v>170</v>
      </c>
      <c r="E568" t="s">
        <v>37</v>
      </c>
      <c r="F568" t="s">
        <v>171</v>
      </c>
      <c r="G568">
        <v>0.31116206274755859</v>
      </c>
      <c r="H568">
        <v>2.0564938980729841</v>
      </c>
      <c r="I568">
        <v>2.7593158401515718</v>
      </c>
    </row>
    <row r="569" spans="1:9" x14ac:dyDescent="0.3">
      <c r="A569" s="71">
        <v>567</v>
      </c>
      <c r="B569" t="s">
        <v>941</v>
      </c>
      <c r="C569" t="s">
        <v>297</v>
      </c>
      <c r="D569" t="s">
        <v>170</v>
      </c>
      <c r="E569" t="s">
        <v>237</v>
      </c>
      <c r="F569" t="s">
        <v>171</v>
      </c>
      <c r="G569">
        <v>0.58588510189232457</v>
      </c>
      <c r="H569">
        <v>16.040757957409902</v>
      </c>
      <c r="I569">
        <v>28.275633323007622</v>
      </c>
    </row>
    <row r="570" spans="1:9" x14ac:dyDescent="0.3">
      <c r="A570" s="71">
        <v>568</v>
      </c>
      <c r="B570" t="s">
        <v>120</v>
      </c>
      <c r="C570" t="s">
        <v>297</v>
      </c>
      <c r="D570" t="s">
        <v>170</v>
      </c>
      <c r="E570" t="s">
        <v>37</v>
      </c>
      <c r="F570" t="s">
        <v>171</v>
      </c>
      <c r="G570">
        <v>1.089412827805942E-7</v>
      </c>
      <c r="H570">
        <v>3.313080719868995E-6</v>
      </c>
      <c r="I570">
        <v>2.8779293127147959E-6</v>
      </c>
    </row>
    <row r="571" spans="1:9" x14ac:dyDescent="0.3">
      <c r="A571" s="71">
        <v>569</v>
      </c>
      <c r="B571" t="s">
        <v>120</v>
      </c>
      <c r="C571" t="s">
        <v>312</v>
      </c>
      <c r="D571" t="s">
        <v>170</v>
      </c>
      <c r="E571" t="s">
        <v>37</v>
      </c>
      <c r="F571" t="s">
        <v>171</v>
      </c>
      <c r="G571">
        <v>4.1058609687323067E-5</v>
      </c>
      <c r="H571">
        <v>2.4951586105605752E-4</v>
      </c>
      <c r="I571">
        <v>5.0140773180243868E-4</v>
      </c>
    </row>
    <row r="572" spans="1:9" x14ac:dyDescent="0.3">
      <c r="A572" s="71">
        <v>570</v>
      </c>
      <c r="B572" t="s">
        <v>564</v>
      </c>
      <c r="C572" t="s">
        <v>297</v>
      </c>
      <c r="D572" t="s">
        <v>170</v>
      </c>
      <c r="E572" t="s">
        <v>37</v>
      </c>
      <c r="F572" t="s">
        <v>171</v>
      </c>
      <c r="G572">
        <v>2.2880722914971831E-6</v>
      </c>
      <c r="H572">
        <v>1.4142582621478931E-5</v>
      </c>
      <c r="I572">
        <v>8.4539529885779391E-6</v>
      </c>
    </row>
    <row r="573" spans="1:9" x14ac:dyDescent="0.3">
      <c r="A573" s="71">
        <v>571</v>
      </c>
      <c r="B573" t="s">
        <v>564</v>
      </c>
      <c r="C573" t="s">
        <v>312</v>
      </c>
      <c r="D573" t="s">
        <v>170</v>
      </c>
      <c r="E573" t="s">
        <v>37</v>
      </c>
      <c r="F573" t="s">
        <v>171</v>
      </c>
      <c r="G573">
        <v>1.0771074254812791E-7</v>
      </c>
      <c r="H573">
        <v>4.9191821450076896E-7</v>
      </c>
      <c r="I573">
        <v>3.7998255206759978E-7</v>
      </c>
    </row>
    <row r="574" spans="1:9" x14ac:dyDescent="0.3">
      <c r="A574" s="71">
        <v>572</v>
      </c>
      <c r="B574" t="s">
        <v>566</v>
      </c>
      <c r="C574" t="s">
        <v>312</v>
      </c>
      <c r="D574" t="s">
        <v>170</v>
      </c>
      <c r="E574" t="s">
        <v>37</v>
      </c>
      <c r="F574" t="s">
        <v>171</v>
      </c>
      <c r="G574">
        <v>4.821667892953203E-9</v>
      </c>
      <c r="H574">
        <v>8.6050237882498935E-10</v>
      </c>
      <c r="I574">
        <v>8.4579559660631024E-10</v>
      </c>
    </row>
    <row r="575" spans="1:9" x14ac:dyDescent="0.3">
      <c r="A575" s="71">
        <v>573</v>
      </c>
      <c r="B575" t="s">
        <v>314</v>
      </c>
      <c r="C575" t="s">
        <v>297</v>
      </c>
      <c r="D575" t="s">
        <v>170</v>
      </c>
      <c r="E575" t="s">
        <v>37</v>
      </c>
      <c r="F575" t="s">
        <v>171</v>
      </c>
      <c r="G575">
        <v>8.2615446306425996E-4</v>
      </c>
      <c r="H575">
        <v>3.6218416875092099E-3</v>
      </c>
      <c r="I575">
        <v>2.240644213985908E-3</v>
      </c>
    </row>
    <row r="576" spans="1:9" x14ac:dyDescent="0.3">
      <c r="A576" s="71">
        <v>574</v>
      </c>
      <c r="B576" t="s">
        <v>314</v>
      </c>
      <c r="C576" t="s">
        <v>497</v>
      </c>
      <c r="D576" t="s">
        <v>170</v>
      </c>
      <c r="E576" t="s">
        <v>37</v>
      </c>
      <c r="F576" t="s">
        <v>171</v>
      </c>
      <c r="G576">
        <v>5.6036277536284404E-13</v>
      </c>
      <c r="H576">
        <v>6.2852681646135617E-13</v>
      </c>
      <c r="I576">
        <v>6.0425883846417486E-13</v>
      </c>
    </row>
    <row r="577" spans="1:9" x14ac:dyDescent="0.3">
      <c r="A577" s="71">
        <v>575</v>
      </c>
      <c r="B577" t="s">
        <v>314</v>
      </c>
      <c r="C577" t="s">
        <v>312</v>
      </c>
      <c r="D577" t="s">
        <v>170</v>
      </c>
      <c r="E577" t="s">
        <v>37</v>
      </c>
      <c r="F577" t="s">
        <v>171</v>
      </c>
      <c r="G577">
        <v>2.2277857590476141E-4</v>
      </c>
      <c r="H577">
        <v>5.8753052464054103E-4</v>
      </c>
      <c r="I577">
        <v>7.8943292656835455E-4</v>
      </c>
    </row>
    <row r="578" spans="1:9" x14ac:dyDescent="0.3">
      <c r="A578" s="71">
        <v>576</v>
      </c>
      <c r="B578" t="s">
        <v>315</v>
      </c>
      <c r="C578" t="s">
        <v>297</v>
      </c>
      <c r="D578" t="s">
        <v>170</v>
      </c>
      <c r="E578" t="s">
        <v>37</v>
      </c>
      <c r="F578" t="s">
        <v>171</v>
      </c>
      <c r="G578">
        <v>2.3939471567421152E-5</v>
      </c>
      <c r="H578">
        <v>1.114047657000938E-4</v>
      </c>
      <c r="I578">
        <v>7.3388913909115617E-5</v>
      </c>
    </row>
    <row r="579" spans="1:9" x14ac:dyDescent="0.3">
      <c r="A579" s="71">
        <v>577</v>
      </c>
      <c r="B579" t="s">
        <v>315</v>
      </c>
      <c r="C579" t="s">
        <v>312</v>
      </c>
      <c r="D579" t="s">
        <v>170</v>
      </c>
      <c r="E579" t="s">
        <v>37</v>
      </c>
      <c r="F579" t="s">
        <v>171</v>
      </c>
      <c r="G579">
        <v>7.6975267310743396E-8</v>
      </c>
      <c r="H579">
        <v>2.8545608706013051E-7</v>
      </c>
      <c r="I579">
        <v>5.1540103416407273E-7</v>
      </c>
    </row>
    <row r="580" spans="1:9" x14ac:dyDescent="0.3">
      <c r="A580" s="71">
        <v>578</v>
      </c>
      <c r="B580" t="s">
        <v>317</v>
      </c>
      <c r="C580" t="s">
        <v>297</v>
      </c>
      <c r="D580" t="s">
        <v>170</v>
      </c>
      <c r="E580" t="s">
        <v>37</v>
      </c>
      <c r="F580" t="s">
        <v>171</v>
      </c>
      <c r="G580">
        <v>5.5355432009071597E-5</v>
      </c>
      <c r="H580">
        <v>1.228023181683376E-4</v>
      </c>
      <c r="I580">
        <v>1.265254098556267E-4</v>
      </c>
    </row>
    <row r="581" spans="1:9" x14ac:dyDescent="0.3">
      <c r="A581" s="71">
        <v>579</v>
      </c>
      <c r="B581" t="s">
        <v>317</v>
      </c>
      <c r="C581" t="s">
        <v>312</v>
      </c>
      <c r="D581" t="s">
        <v>170</v>
      </c>
      <c r="E581" t="s">
        <v>37</v>
      </c>
      <c r="F581" t="s">
        <v>171</v>
      </c>
      <c r="G581">
        <v>1.213977397890269E-5</v>
      </c>
      <c r="H581">
        <v>6.7532649967014905E-5</v>
      </c>
      <c r="I581">
        <v>5.9911111431042869E-5</v>
      </c>
    </row>
    <row r="582" spans="1:9" x14ac:dyDescent="0.3">
      <c r="A582" s="71">
        <v>580</v>
      </c>
      <c r="B582" t="s">
        <v>942</v>
      </c>
      <c r="C582" t="s">
        <v>297</v>
      </c>
      <c r="D582" t="s">
        <v>170</v>
      </c>
      <c r="E582" t="s">
        <v>237</v>
      </c>
      <c r="F582" t="s">
        <v>171</v>
      </c>
      <c r="G582">
        <v>2.7101935668161429E-7</v>
      </c>
      <c r="H582">
        <v>7.5923682266735251E-6</v>
      </c>
      <c r="I582">
        <v>1.258195699600789E-5</v>
      </c>
    </row>
    <row r="583" spans="1:9" x14ac:dyDescent="0.3">
      <c r="A583" s="71">
        <v>581</v>
      </c>
      <c r="B583" t="s">
        <v>943</v>
      </c>
      <c r="C583" t="s">
        <v>297</v>
      </c>
      <c r="D583" t="s">
        <v>170</v>
      </c>
      <c r="E583" t="s">
        <v>237</v>
      </c>
      <c r="F583" t="s">
        <v>171</v>
      </c>
      <c r="G583">
        <v>1.800028448895803E-6</v>
      </c>
      <c r="H583">
        <v>5.5666489206036912E-5</v>
      </c>
      <c r="I583">
        <v>1.1304874981108299E-4</v>
      </c>
    </row>
    <row r="584" spans="1:9" x14ac:dyDescent="0.3">
      <c r="A584" s="71">
        <v>582</v>
      </c>
      <c r="B584" t="s">
        <v>318</v>
      </c>
      <c r="C584" t="s">
        <v>297</v>
      </c>
      <c r="D584" t="s">
        <v>170</v>
      </c>
      <c r="E584" t="s">
        <v>37</v>
      </c>
      <c r="F584" t="s">
        <v>171</v>
      </c>
      <c r="G584">
        <v>1.605231354658742E-3</v>
      </c>
      <c r="H584">
        <v>3.6803514974139452E-3</v>
      </c>
      <c r="I584">
        <v>3.145084940840163E-3</v>
      </c>
    </row>
    <row r="585" spans="1:9" x14ac:dyDescent="0.3">
      <c r="A585" s="71">
        <v>583</v>
      </c>
      <c r="B585" t="s">
        <v>318</v>
      </c>
      <c r="C585" t="s">
        <v>497</v>
      </c>
      <c r="D585" t="s">
        <v>170</v>
      </c>
      <c r="E585" t="s">
        <v>37</v>
      </c>
      <c r="F585" t="s">
        <v>171</v>
      </c>
      <c r="G585">
        <v>1.8852142427890411E-11</v>
      </c>
      <c r="H585">
        <v>2.1146878630856959E-11</v>
      </c>
      <c r="I585">
        <v>2.0330113716096021E-11</v>
      </c>
    </row>
    <row r="586" spans="1:9" x14ac:dyDescent="0.3">
      <c r="A586" s="71">
        <v>584</v>
      </c>
      <c r="B586" t="s">
        <v>318</v>
      </c>
      <c r="C586" t="s">
        <v>312</v>
      </c>
      <c r="D586" t="s">
        <v>170</v>
      </c>
      <c r="E586" t="s">
        <v>37</v>
      </c>
      <c r="F586" t="s">
        <v>171</v>
      </c>
      <c r="G586">
        <v>4.7100653447533101E-4</v>
      </c>
      <c r="H586">
        <v>1.248322001708506E-3</v>
      </c>
      <c r="I586">
        <v>1.086551868802729E-3</v>
      </c>
    </row>
    <row r="587" spans="1:9" x14ac:dyDescent="0.3">
      <c r="A587" s="71">
        <v>585</v>
      </c>
      <c r="B587" t="s">
        <v>944</v>
      </c>
      <c r="C587" t="s">
        <v>297</v>
      </c>
      <c r="D587" t="s">
        <v>170</v>
      </c>
      <c r="E587" t="s">
        <v>37</v>
      </c>
      <c r="F587" t="s">
        <v>171</v>
      </c>
      <c r="G587">
        <v>1.271458777210527E-7</v>
      </c>
      <c r="H587">
        <v>7.8586692539160742E-7</v>
      </c>
      <c r="I587">
        <v>4.6976478612754669E-7</v>
      </c>
    </row>
    <row r="588" spans="1:9" x14ac:dyDescent="0.3">
      <c r="A588" s="71">
        <v>586</v>
      </c>
      <c r="B588" t="s">
        <v>944</v>
      </c>
      <c r="C588" t="s">
        <v>312</v>
      </c>
      <c r="D588" t="s">
        <v>170</v>
      </c>
      <c r="E588" t="s">
        <v>37</v>
      </c>
      <c r="F588" t="s">
        <v>171</v>
      </c>
      <c r="G588">
        <v>2.0843983814121778E-9</v>
      </c>
      <c r="H588">
        <v>9.8354571306322023E-9</v>
      </c>
      <c r="I588">
        <v>1.5266164411521341E-8</v>
      </c>
    </row>
    <row r="589" spans="1:9" x14ac:dyDescent="0.3">
      <c r="A589" s="71">
        <v>587</v>
      </c>
      <c r="B589" t="s">
        <v>578</v>
      </c>
      <c r="C589" t="s">
        <v>297</v>
      </c>
      <c r="D589" t="s">
        <v>170</v>
      </c>
      <c r="E589" t="s">
        <v>37</v>
      </c>
      <c r="F589" t="s">
        <v>171</v>
      </c>
      <c r="G589">
        <v>1.8981625271104771E-4</v>
      </c>
      <c r="H589">
        <v>6.9459015998594303E-4</v>
      </c>
      <c r="I589">
        <v>5.0966427149008392E-3</v>
      </c>
    </row>
    <row r="590" spans="1:9" x14ac:dyDescent="0.3">
      <c r="A590" s="71">
        <v>588</v>
      </c>
      <c r="B590" t="s">
        <v>578</v>
      </c>
      <c r="C590" t="s">
        <v>312</v>
      </c>
      <c r="D590" t="s">
        <v>170</v>
      </c>
      <c r="E590" t="s">
        <v>37</v>
      </c>
      <c r="F590" t="s">
        <v>171</v>
      </c>
      <c r="G590">
        <v>1.087212138105371E-8</v>
      </c>
      <c r="H590">
        <v>9.5903938292892819E-8</v>
      </c>
      <c r="I590">
        <v>9.0332660120662004E-8</v>
      </c>
    </row>
    <row r="591" spans="1:9" x14ac:dyDescent="0.3">
      <c r="A591" s="71">
        <v>589</v>
      </c>
      <c r="B591" t="s">
        <v>580</v>
      </c>
      <c r="C591" t="s">
        <v>297</v>
      </c>
      <c r="D591" t="s">
        <v>170</v>
      </c>
      <c r="E591" t="s">
        <v>37</v>
      </c>
      <c r="F591" t="s">
        <v>171</v>
      </c>
      <c r="G591">
        <v>0</v>
      </c>
      <c r="H591">
        <v>0</v>
      </c>
      <c r="I591">
        <v>0</v>
      </c>
    </row>
    <row r="592" spans="1:9" x14ac:dyDescent="0.3">
      <c r="A592" s="71">
        <v>590</v>
      </c>
      <c r="B592" t="s">
        <v>594</v>
      </c>
      <c r="C592" t="s">
        <v>297</v>
      </c>
      <c r="D592" t="s">
        <v>170</v>
      </c>
      <c r="E592" t="s">
        <v>37</v>
      </c>
      <c r="F592" t="s">
        <v>171</v>
      </c>
      <c r="G592">
        <v>0</v>
      </c>
      <c r="H592">
        <v>0</v>
      </c>
      <c r="I592">
        <v>0</v>
      </c>
    </row>
    <row r="593" spans="1:9" x14ac:dyDescent="0.3">
      <c r="A593" s="71">
        <v>591</v>
      </c>
      <c r="B593" t="s">
        <v>603</v>
      </c>
      <c r="C593" t="s">
        <v>312</v>
      </c>
      <c r="D593" t="s">
        <v>170</v>
      </c>
      <c r="E593" t="s">
        <v>37</v>
      </c>
      <c r="F593" t="s">
        <v>171</v>
      </c>
      <c r="G593">
        <v>0</v>
      </c>
      <c r="H593">
        <v>0</v>
      </c>
      <c r="I593">
        <v>0</v>
      </c>
    </row>
    <row r="594" spans="1:9" x14ac:dyDescent="0.3">
      <c r="A594" s="71">
        <v>592</v>
      </c>
      <c r="B594" t="s">
        <v>319</v>
      </c>
      <c r="C594" t="s">
        <v>297</v>
      </c>
      <c r="D594" t="s">
        <v>170</v>
      </c>
      <c r="E594" t="s">
        <v>37</v>
      </c>
      <c r="F594" t="s">
        <v>171</v>
      </c>
      <c r="G594">
        <v>5.0330147685424089E-11</v>
      </c>
      <c r="H594">
        <v>3.4605118305335152E-10</v>
      </c>
      <c r="I594">
        <v>4.2449544032769612E-10</v>
      </c>
    </row>
    <row r="595" spans="1:9" x14ac:dyDescent="0.3">
      <c r="A595" s="71">
        <v>593</v>
      </c>
      <c r="B595" t="s">
        <v>319</v>
      </c>
      <c r="C595" t="s">
        <v>312</v>
      </c>
      <c r="D595" t="s">
        <v>170</v>
      </c>
      <c r="E595" t="s">
        <v>37</v>
      </c>
      <c r="F595" t="s">
        <v>171</v>
      </c>
      <c r="G595">
        <v>6.2085260308311882E-11</v>
      </c>
      <c r="H595">
        <v>2.8585784562153302E-10</v>
      </c>
      <c r="I595">
        <v>3.0646794811932438E-10</v>
      </c>
    </row>
    <row r="596" spans="1:9" x14ac:dyDescent="0.3">
      <c r="A596" s="71">
        <v>594</v>
      </c>
      <c r="B596" t="s">
        <v>613</v>
      </c>
      <c r="C596" t="s">
        <v>297</v>
      </c>
      <c r="D596" t="s">
        <v>170</v>
      </c>
      <c r="E596" t="s">
        <v>37</v>
      </c>
      <c r="F596" t="s">
        <v>171</v>
      </c>
      <c r="G596">
        <v>1.2923189506732619E-2</v>
      </c>
      <c r="H596">
        <v>0.17255573438609731</v>
      </c>
      <c r="I596">
        <v>0.57895042357379611</v>
      </c>
    </row>
    <row r="597" spans="1:9" x14ac:dyDescent="0.3">
      <c r="A597" s="71">
        <v>595</v>
      </c>
      <c r="B597" t="s">
        <v>613</v>
      </c>
      <c r="C597" t="s">
        <v>312</v>
      </c>
      <c r="D597" t="s">
        <v>170</v>
      </c>
      <c r="E597" t="s">
        <v>37</v>
      </c>
      <c r="F597" t="s">
        <v>171</v>
      </c>
      <c r="G597">
        <v>9.5473765784295878E-7</v>
      </c>
      <c r="H597">
        <v>4.8273350341532598E-6</v>
      </c>
      <c r="I597">
        <v>5.0507646986753178E-6</v>
      </c>
    </row>
    <row r="598" spans="1:9" x14ac:dyDescent="0.3">
      <c r="A598" s="71">
        <v>596</v>
      </c>
      <c r="B598" t="s">
        <v>614</v>
      </c>
      <c r="C598" t="s">
        <v>297</v>
      </c>
      <c r="D598" t="s">
        <v>170</v>
      </c>
      <c r="E598" t="s">
        <v>37</v>
      </c>
      <c r="F598" t="s">
        <v>171</v>
      </c>
      <c r="G598">
        <v>1.0534393680618791E-7</v>
      </c>
      <c r="H598">
        <v>2.7493581450127411E-6</v>
      </c>
      <c r="I598">
        <v>4.3114863980022897E-6</v>
      </c>
    </row>
    <row r="599" spans="1:9" x14ac:dyDescent="0.3">
      <c r="A599" s="71">
        <v>597</v>
      </c>
      <c r="B599" t="s">
        <v>614</v>
      </c>
      <c r="C599" t="s">
        <v>312</v>
      </c>
      <c r="D599" t="s">
        <v>170</v>
      </c>
      <c r="E599" t="s">
        <v>37</v>
      </c>
      <c r="F599" t="s">
        <v>171</v>
      </c>
      <c r="G599">
        <v>4.099696013322357E-7</v>
      </c>
      <c r="H599">
        <v>5.6149120865810404E-4</v>
      </c>
      <c r="I599">
        <v>1.4511046813890161E-4</v>
      </c>
    </row>
    <row r="600" spans="1:9" x14ac:dyDescent="0.3">
      <c r="A600" s="71">
        <v>598</v>
      </c>
      <c r="B600" t="s">
        <v>945</v>
      </c>
      <c r="C600" t="s">
        <v>297</v>
      </c>
      <c r="D600" t="s">
        <v>170</v>
      </c>
      <c r="E600" t="s">
        <v>37</v>
      </c>
      <c r="F600" t="s">
        <v>171</v>
      </c>
      <c r="G600">
        <v>4.6723380556546148E-7</v>
      </c>
      <c r="H600">
        <v>2.8877034222862029E-6</v>
      </c>
      <c r="I600">
        <v>1.726175034444623E-6</v>
      </c>
    </row>
    <row r="601" spans="1:9" x14ac:dyDescent="0.3">
      <c r="A601" s="71">
        <v>599</v>
      </c>
      <c r="B601" t="s">
        <v>945</v>
      </c>
      <c r="C601" t="s">
        <v>312</v>
      </c>
      <c r="D601" t="s">
        <v>170</v>
      </c>
      <c r="E601" t="s">
        <v>37</v>
      </c>
      <c r="F601" t="s">
        <v>171</v>
      </c>
      <c r="G601">
        <v>1.4117061963721609E-10</v>
      </c>
      <c r="H601">
        <v>6.6612869685949181E-10</v>
      </c>
      <c r="I601">
        <v>1.0339356951597741E-9</v>
      </c>
    </row>
    <row r="602" spans="1:9" x14ac:dyDescent="0.3">
      <c r="A602" s="71">
        <v>600</v>
      </c>
      <c r="B602" t="s">
        <v>946</v>
      </c>
      <c r="C602" t="s">
        <v>297</v>
      </c>
      <c r="D602" t="s">
        <v>170</v>
      </c>
      <c r="E602" t="s">
        <v>37</v>
      </c>
      <c r="F602" t="s">
        <v>171</v>
      </c>
      <c r="G602">
        <v>8.3211273898329247E-33</v>
      </c>
      <c r="H602">
        <v>2.0119229423469429E-32</v>
      </c>
      <c r="I602">
        <v>9.6867943837662862E-33</v>
      </c>
    </row>
    <row r="603" spans="1:9" x14ac:dyDescent="0.3">
      <c r="A603" s="71">
        <v>601</v>
      </c>
      <c r="B603" t="s">
        <v>947</v>
      </c>
      <c r="C603" t="s">
        <v>301</v>
      </c>
      <c r="D603" t="s">
        <v>170</v>
      </c>
      <c r="E603" t="s">
        <v>37</v>
      </c>
      <c r="F603" t="s">
        <v>171</v>
      </c>
      <c r="G603">
        <v>7.4467978265450208E-6</v>
      </c>
      <c r="H603">
        <v>1.32899805351219E-6</v>
      </c>
      <c r="I603">
        <v>1.3062842465215579E-6</v>
      </c>
    </row>
    <row r="604" spans="1:9" x14ac:dyDescent="0.3">
      <c r="A604" s="71">
        <v>602</v>
      </c>
      <c r="B604" t="s">
        <v>615</v>
      </c>
      <c r="C604" t="s">
        <v>297</v>
      </c>
      <c r="D604" t="s">
        <v>170</v>
      </c>
      <c r="E604" t="s">
        <v>37</v>
      </c>
      <c r="F604" t="s">
        <v>171</v>
      </c>
      <c r="G604">
        <v>1.133193439124566E-8</v>
      </c>
      <c r="H604">
        <v>1.05155006899205E-7</v>
      </c>
      <c r="I604">
        <v>2.3380616354650871E-7</v>
      </c>
    </row>
    <row r="605" spans="1:9" x14ac:dyDescent="0.3">
      <c r="A605" s="71">
        <v>603</v>
      </c>
      <c r="B605" t="s">
        <v>616</v>
      </c>
      <c r="C605" t="s">
        <v>297</v>
      </c>
      <c r="D605" t="s">
        <v>170</v>
      </c>
      <c r="E605" t="s">
        <v>37</v>
      </c>
      <c r="F605" t="s">
        <v>171</v>
      </c>
      <c r="G605">
        <v>9.3167376907153473E-7</v>
      </c>
      <c r="H605">
        <v>5.7593204798732464E-6</v>
      </c>
      <c r="I605">
        <v>3.4427143787476751E-6</v>
      </c>
    </row>
    <row r="606" spans="1:9" x14ac:dyDescent="0.3">
      <c r="A606" s="71">
        <v>604</v>
      </c>
      <c r="B606" t="s">
        <v>616</v>
      </c>
      <c r="C606" t="s">
        <v>312</v>
      </c>
      <c r="D606" t="s">
        <v>170</v>
      </c>
      <c r="E606" t="s">
        <v>37</v>
      </c>
      <c r="F606" t="s">
        <v>171</v>
      </c>
      <c r="G606">
        <v>3.9180697069606749E-4</v>
      </c>
      <c r="H606">
        <v>1.7204128080194701E-5</v>
      </c>
      <c r="I606">
        <v>1.4734157466680499E-5</v>
      </c>
    </row>
    <row r="607" spans="1:9" x14ac:dyDescent="0.3">
      <c r="A607" s="71">
        <v>605</v>
      </c>
      <c r="B607" t="s">
        <v>948</v>
      </c>
      <c r="C607" t="s">
        <v>312</v>
      </c>
      <c r="D607" t="s">
        <v>170</v>
      </c>
      <c r="E607" t="s">
        <v>37</v>
      </c>
      <c r="F607" t="s">
        <v>171</v>
      </c>
      <c r="G607">
        <v>1.9909971470362691E-8</v>
      </c>
      <c r="H607">
        <v>8.7271872815214786E-7</v>
      </c>
      <c r="I607">
        <v>1.1518469886091081E-6</v>
      </c>
    </row>
    <row r="608" spans="1:9" x14ac:dyDescent="0.3">
      <c r="A608" s="71">
        <v>606</v>
      </c>
      <c r="B608" t="s">
        <v>617</v>
      </c>
      <c r="C608" t="s">
        <v>312</v>
      </c>
      <c r="D608" t="s">
        <v>170</v>
      </c>
      <c r="E608" t="s">
        <v>37</v>
      </c>
      <c r="F608" t="s">
        <v>171</v>
      </c>
      <c r="G608">
        <v>1.2771670347742159E-6</v>
      </c>
      <c r="H608">
        <v>6.5908462242316242E-6</v>
      </c>
      <c r="I608">
        <v>5.0265564461965871E-6</v>
      </c>
    </row>
    <row r="609" spans="1:9" x14ac:dyDescent="0.3">
      <c r="A609" s="71">
        <v>607</v>
      </c>
      <c r="B609" t="s">
        <v>949</v>
      </c>
      <c r="C609" t="s">
        <v>297</v>
      </c>
      <c r="D609" t="s">
        <v>170</v>
      </c>
      <c r="E609" t="s">
        <v>37</v>
      </c>
      <c r="F609" t="s">
        <v>171</v>
      </c>
      <c r="G609">
        <v>1.0803650569446029E-31</v>
      </c>
      <c r="H609">
        <v>2.6121595576423821E-31</v>
      </c>
      <c r="I609">
        <v>1.2576750331660969E-31</v>
      </c>
    </row>
    <row r="610" spans="1:9" x14ac:dyDescent="0.3">
      <c r="A610" s="71">
        <v>608</v>
      </c>
      <c r="B610" t="s">
        <v>618</v>
      </c>
      <c r="C610" t="s">
        <v>297</v>
      </c>
      <c r="D610" t="s">
        <v>170</v>
      </c>
      <c r="E610" t="s">
        <v>37</v>
      </c>
      <c r="F610" t="s">
        <v>171</v>
      </c>
      <c r="G610">
        <v>9.4614266408070394E-5</v>
      </c>
      <c r="H610">
        <v>6.5857814937893028E-4</v>
      </c>
      <c r="I610">
        <v>4.5986905221581317E-4</v>
      </c>
    </row>
    <row r="611" spans="1:9" x14ac:dyDescent="0.3">
      <c r="A611" s="71">
        <v>609</v>
      </c>
      <c r="B611" t="s">
        <v>618</v>
      </c>
      <c r="C611" t="s">
        <v>312</v>
      </c>
      <c r="D611" t="s">
        <v>170</v>
      </c>
      <c r="E611" t="s">
        <v>37</v>
      </c>
      <c r="F611" t="s">
        <v>171</v>
      </c>
      <c r="G611">
        <v>6.4631140065938793E-11</v>
      </c>
      <c r="H611">
        <v>3.5700728442724612E-9</v>
      </c>
      <c r="I611">
        <v>1.5160094917580751E-8</v>
      </c>
    </row>
    <row r="612" spans="1:9" x14ac:dyDescent="0.3">
      <c r="A612" s="71">
        <v>610</v>
      </c>
      <c r="B612" t="s">
        <v>619</v>
      </c>
      <c r="C612" t="s">
        <v>297</v>
      </c>
      <c r="D612" t="s">
        <v>170</v>
      </c>
      <c r="E612" t="s">
        <v>37</v>
      </c>
      <c r="F612" t="s">
        <v>171</v>
      </c>
      <c r="G612">
        <v>8.3027077297117752E-5</v>
      </c>
      <c r="H612">
        <v>2.111729338836507E-4</v>
      </c>
      <c r="I612">
        <v>7.7102809190058295E-4</v>
      </c>
    </row>
    <row r="613" spans="1:9" x14ac:dyDescent="0.3">
      <c r="A613" s="71">
        <v>611</v>
      </c>
      <c r="B613" t="s">
        <v>620</v>
      </c>
      <c r="C613" t="s">
        <v>312</v>
      </c>
      <c r="D613" t="s">
        <v>170</v>
      </c>
      <c r="E613" t="s">
        <v>37</v>
      </c>
      <c r="F613" t="s">
        <v>171</v>
      </c>
      <c r="G613">
        <v>4.8264578845596969E-6</v>
      </c>
      <c r="H613">
        <v>1.3438172641619E-5</v>
      </c>
      <c r="I613">
        <v>8.3706959451394582E-6</v>
      </c>
    </row>
    <row r="614" spans="1:9" x14ac:dyDescent="0.3">
      <c r="A614" s="71">
        <v>612</v>
      </c>
      <c r="B614" t="s">
        <v>621</v>
      </c>
      <c r="C614" t="s">
        <v>297</v>
      </c>
      <c r="D614" t="s">
        <v>170</v>
      </c>
      <c r="E614" t="s">
        <v>37</v>
      </c>
      <c r="F614" t="s">
        <v>171</v>
      </c>
      <c r="G614">
        <v>1.0024612128734909E-6</v>
      </c>
      <c r="H614">
        <v>6.1966441203077703E-6</v>
      </c>
      <c r="I614">
        <v>3.70413510186491E-6</v>
      </c>
    </row>
    <row r="615" spans="1:9" x14ac:dyDescent="0.3">
      <c r="A615" s="71">
        <v>613</v>
      </c>
      <c r="B615" t="s">
        <v>621</v>
      </c>
      <c r="C615" t="s">
        <v>312</v>
      </c>
      <c r="D615" t="s">
        <v>170</v>
      </c>
      <c r="E615" t="s">
        <v>37</v>
      </c>
      <c r="F615" t="s">
        <v>171</v>
      </c>
      <c r="G615">
        <v>1.8001621390542E-9</v>
      </c>
      <c r="H615">
        <v>8.494257961800893E-9</v>
      </c>
      <c r="I615">
        <v>1.3184413990563049E-8</v>
      </c>
    </row>
    <row r="616" spans="1:9" x14ac:dyDescent="0.3">
      <c r="A616" s="71">
        <v>614</v>
      </c>
      <c r="B616" t="s">
        <v>628</v>
      </c>
      <c r="C616" t="s">
        <v>297</v>
      </c>
      <c r="D616" t="s">
        <v>170</v>
      </c>
      <c r="E616" t="s">
        <v>37</v>
      </c>
      <c r="F616" t="s">
        <v>171</v>
      </c>
      <c r="G616">
        <v>0</v>
      </c>
      <c r="H616">
        <v>0</v>
      </c>
      <c r="I616">
        <v>0</v>
      </c>
    </row>
    <row r="617" spans="1:9" x14ac:dyDescent="0.3">
      <c r="A617" s="71">
        <v>615</v>
      </c>
      <c r="B617" t="s">
        <v>629</v>
      </c>
      <c r="C617" t="s">
        <v>312</v>
      </c>
      <c r="D617" t="s">
        <v>170</v>
      </c>
      <c r="E617" t="s">
        <v>37</v>
      </c>
      <c r="F617" t="s">
        <v>171</v>
      </c>
      <c r="G617">
        <v>5.7638924042318772E-8</v>
      </c>
      <c r="H617">
        <v>1.7698875834938311E-7</v>
      </c>
      <c r="I617">
        <v>6.7202499069695046E-7</v>
      </c>
    </row>
    <row r="618" spans="1:9" x14ac:dyDescent="0.3">
      <c r="A618" s="71">
        <v>616</v>
      </c>
      <c r="B618" t="s">
        <v>630</v>
      </c>
      <c r="C618" t="s">
        <v>297</v>
      </c>
      <c r="D618" t="s">
        <v>170</v>
      </c>
      <c r="E618" t="s">
        <v>37</v>
      </c>
      <c r="F618" t="s">
        <v>171</v>
      </c>
      <c r="G618">
        <v>1.506281901422082E-6</v>
      </c>
      <c r="H618">
        <v>3.3832356760007618E-6</v>
      </c>
      <c r="I618">
        <v>2.1292383726997059E-5</v>
      </c>
    </row>
    <row r="619" spans="1:9" x14ac:dyDescent="0.3">
      <c r="A619" s="71">
        <v>617</v>
      </c>
      <c r="B619" t="s">
        <v>630</v>
      </c>
      <c r="C619" t="s">
        <v>312</v>
      </c>
      <c r="D619" t="s">
        <v>170</v>
      </c>
      <c r="E619" t="s">
        <v>37</v>
      </c>
      <c r="F619" t="s">
        <v>171</v>
      </c>
      <c r="G619">
        <v>1.9495985492564509E-4</v>
      </c>
      <c r="H619">
        <v>1.1753943852724519E-3</v>
      </c>
      <c r="I619">
        <v>2.295550830433452E-3</v>
      </c>
    </row>
    <row r="620" spans="1:9" x14ac:dyDescent="0.3">
      <c r="A620" s="71">
        <v>618</v>
      </c>
      <c r="B620" t="s">
        <v>320</v>
      </c>
      <c r="C620" t="s">
        <v>297</v>
      </c>
      <c r="D620" t="s">
        <v>170</v>
      </c>
      <c r="E620" t="s">
        <v>37</v>
      </c>
      <c r="F620" t="s">
        <v>171</v>
      </c>
      <c r="G620">
        <v>2.501884119828895E-5</v>
      </c>
      <c r="H620">
        <v>1.0566103524385269E-4</v>
      </c>
      <c r="I620">
        <v>9.0749726308931179E-5</v>
      </c>
    </row>
    <row r="621" spans="1:9" x14ac:dyDescent="0.3">
      <c r="A621" s="71">
        <v>619</v>
      </c>
      <c r="B621" t="s">
        <v>651</v>
      </c>
      <c r="C621" t="s">
        <v>297</v>
      </c>
      <c r="D621" t="s">
        <v>170</v>
      </c>
      <c r="E621" t="s">
        <v>37</v>
      </c>
      <c r="F621" t="s">
        <v>171</v>
      </c>
      <c r="G621">
        <v>3.8350080515907499E-4</v>
      </c>
      <c r="H621">
        <v>4.907217526743838E-3</v>
      </c>
      <c r="I621">
        <v>8.5353928939142006E-3</v>
      </c>
    </row>
    <row r="622" spans="1:9" x14ac:dyDescent="0.3">
      <c r="A622" s="71">
        <v>620</v>
      </c>
      <c r="B622" t="s">
        <v>651</v>
      </c>
      <c r="C622" t="s">
        <v>312</v>
      </c>
      <c r="D622" t="s">
        <v>170</v>
      </c>
      <c r="E622" t="s">
        <v>37</v>
      </c>
      <c r="F622" t="s">
        <v>171</v>
      </c>
      <c r="G622">
        <v>5.7766526491782909E-4</v>
      </c>
      <c r="H622">
        <v>4.727979877285308E-3</v>
      </c>
      <c r="I622">
        <v>3.7169412413018452E-2</v>
      </c>
    </row>
    <row r="623" spans="1:9" x14ac:dyDescent="0.3">
      <c r="A623" s="71">
        <v>621</v>
      </c>
      <c r="B623" t="s">
        <v>653</v>
      </c>
      <c r="C623" t="s">
        <v>297</v>
      </c>
      <c r="D623" t="s">
        <v>170</v>
      </c>
      <c r="E623" t="s">
        <v>37</v>
      </c>
      <c r="F623" t="s">
        <v>171</v>
      </c>
      <c r="G623">
        <v>3.6984326215285867E-5</v>
      </c>
      <c r="H623">
        <v>7.4528692629211271E-5</v>
      </c>
      <c r="I623">
        <v>7.029623749310204E-5</v>
      </c>
    </row>
    <row r="624" spans="1:9" x14ac:dyDescent="0.3">
      <c r="A624" s="71">
        <v>622</v>
      </c>
      <c r="B624" t="s">
        <v>950</v>
      </c>
      <c r="C624" t="s">
        <v>297</v>
      </c>
      <c r="D624" t="s">
        <v>170</v>
      </c>
      <c r="E624" t="s">
        <v>37</v>
      </c>
      <c r="F624" t="s">
        <v>171</v>
      </c>
      <c r="G624">
        <v>1.6138626737347681E-4</v>
      </c>
      <c r="H624">
        <v>3.2521682554032449E-4</v>
      </c>
      <c r="I624">
        <v>3.0674764306907348E-4</v>
      </c>
    </row>
    <row r="625" spans="1:9" x14ac:dyDescent="0.3">
      <c r="A625" s="71">
        <v>623</v>
      </c>
      <c r="B625" t="s">
        <v>657</v>
      </c>
      <c r="C625" t="s">
        <v>312</v>
      </c>
      <c r="D625" t="s">
        <v>170</v>
      </c>
      <c r="E625" t="s">
        <v>37</v>
      </c>
      <c r="F625" t="s">
        <v>171</v>
      </c>
      <c r="G625">
        <v>6.2117893638851308E-6</v>
      </c>
      <c r="H625">
        <v>2.9994004347227369E-5</v>
      </c>
      <c r="I625">
        <v>2.4694654655036989E-5</v>
      </c>
    </row>
    <row r="626" spans="1:9" x14ac:dyDescent="0.3">
      <c r="A626" s="71">
        <v>624</v>
      </c>
      <c r="B626" t="s">
        <v>658</v>
      </c>
      <c r="C626" t="s">
        <v>297</v>
      </c>
      <c r="D626" t="s">
        <v>170</v>
      </c>
      <c r="E626" t="s">
        <v>37</v>
      </c>
      <c r="F626" t="s">
        <v>171</v>
      </c>
      <c r="G626">
        <v>1.0094454518619271E-3</v>
      </c>
      <c r="H626">
        <v>1.0352252878888701E-2</v>
      </c>
      <c r="I626">
        <v>2.4025352447444661E-2</v>
      </c>
    </row>
    <row r="627" spans="1:9" x14ac:dyDescent="0.3">
      <c r="A627" s="71">
        <v>625</v>
      </c>
      <c r="B627" t="s">
        <v>658</v>
      </c>
      <c r="C627" t="s">
        <v>312</v>
      </c>
      <c r="D627" t="s">
        <v>170</v>
      </c>
      <c r="E627" t="s">
        <v>37</v>
      </c>
      <c r="F627" t="s">
        <v>171</v>
      </c>
      <c r="G627">
        <v>2.2568658683609662E-8</v>
      </c>
      <c r="H627">
        <v>1.0671717965937831E-7</v>
      </c>
      <c r="I627">
        <v>1.6475980647996779E-7</v>
      </c>
    </row>
    <row r="628" spans="1:9" x14ac:dyDescent="0.3">
      <c r="A628" s="71">
        <v>626</v>
      </c>
      <c r="B628" t="s">
        <v>659</v>
      </c>
      <c r="C628" t="s">
        <v>297</v>
      </c>
      <c r="D628" t="s">
        <v>170</v>
      </c>
      <c r="E628" t="s">
        <v>37</v>
      </c>
      <c r="F628" t="s">
        <v>171</v>
      </c>
      <c r="G628">
        <v>6.6438813736531102E-7</v>
      </c>
      <c r="H628">
        <v>1.171063019253708E-5</v>
      </c>
      <c r="I628">
        <v>6.0915372620639001E-6</v>
      </c>
    </row>
    <row r="629" spans="1:9" x14ac:dyDescent="0.3">
      <c r="A629" s="71">
        <v>627</v>
      </c>
      <c r="B629" t="s">
        <v>659</v>
      </c>
      <c r="C629" t="s">
        <v>312</v>
      </c>
      <c r="D629" t="s">
        <v>170</v>
      </c>
      <c r="E629" t="s">
        <v>37</v>
      </c>
      <c r="F629" t="s">
        <v>171</v>
      </c>
      <c r="G629">
        <v>3.3491352202325779E-4</v>
      </c>
      <c r="H629">
        <v>9.6065013066129522E-4</v>
      </c>
      <c r="I629">
        <v>1.0241930453957231E-3</v>
      </c>
    </row>
    <row r="630" spans="1:9" x14ac:dyDescent="0.3">
      <c r="A630" s="71">
        <v>628</v>
      </c>
      <c r="B630" t="s">
        <v>93</v>
      </c>
      <c r="C630" t="s">
        <v>297</v>
      </c>
      <c r="D630" t="s">
        <v>170</v>
      </c>
      <c r="E630" t="s">
        <v>37</v>
      </c>
      <c r="F630" t="s">
        <v>171</v>
      </c>
      <c r="G630">
        <v>7.561275145536249E-2</v>
      </c>
      <c r="H630">
        <v>0.48099802558152521</v>
      </c>
      <c r="I630">
        <v>0.45773074729576751</v>
      </c>
    </row>
    <row r="631" spans="1:9" x14ac:dyDescent="0.3">
      <c r="A631" s="71">
        <v>629</v>
      </c>
      <c r="B631" t="s">
        <v>321</v>
      </c>
      <c r="C631" t="s">
        <v>297</v>
      </c>
      <c r="D631" t="s">
        <v>170</v>
      </c>
      <c r="E631" t="s">
        <v>37</v>
      </c>
      <c r="F631" t="s">
        <v>171</v>
      </c>
      <c r="G631">
        <v>8.6958065947150658E-3</v>
      </c>
      <c r="H631">
        <v>6.5743490216258998E-2</v>
      </c>
      <c r="I631">
        <v>0.11123679550834489</v>
      </c>
    </row>
    <row r="632" spans="1:9" x14ac:dyDescent="0.3">
      <c r="A632" s="71">
        <v>630</v>
      </c>
      <c r="B632" t="s">
        <v>321</v>
      </c>
      <c r="C632" t="s">
        <v>312</v>
      </c>
      <c r="D632" t="s">
        <v>170</v>
      </c>
      <c r="E632" t="s">
        <v>37</v>
      </c>
      <c r="F632" t="s">
        <v>171</v>
      </c>
      <c r="G632">
        <v>3.6187653303764637E-4</v>
      </c>
      <c r="H632">
        <v>2.0515455430580379E-3</v>
      </c>
      <c r="I632">
        <v>1.9334230242596629E-3</v>
      </c>
    </row>
    <row r="633" spans="1:9" x14ac:dyDescent="0.3">
      <c r="A633" s="71">
        <v>631</v>
      </c>
      <c r="B633" t="s">
        <v>383</v>
      </c>
      <c r="C633" t="s">
        <v>297</v>
      </c>
      <c r="D633" t="s">
        <v>170</v>
      </c>
      <c r="E633" t="s">
        <v>37</v>
      </c>
      <c r="F633" t="s">
        <v>171</v>
      </c>
      <c r="G633">
        <v>1.077689259245466E-3</v>
      </c>
      <c r="H633">
        <v>2.349769744907654E-3</v>
      </c>
      <c r="I633">
        <v>3.0143733779523052E-3</v>
      </c>
    </row>
    <row r="634" spans="1:9" x14ac:dyDescent="0.3">
      <c r="A634" s="71">
        <v>632</v>
      </c>
      <c r="B634" t="s">
        <v>383</v>
      </c>
      <c r="C634" t="s">
        <v>312</v>
      </c>
      <c r="D634" t="s">
        <v>170</v>
      </c>
      <c r="E634" t="s">
        <v>37</v>
      </c>
      <c r="F634" t="s">
        <v>171</v>
      </c>
      <c r="G634">
        <v>1.660059193343498E-4</v>
      </c>
      <c r="H634">
        <v>1.123144383570554E-3</v>
      </c>
      <c r="I634">
        <v>1.30244611422132E-3</v>
      </c>
    </row>
    <row r="635" spans="1:9" x14ac:dyDescent="0.3">
      <c r="A635" s="71">
        <v>633</v>
      </c>
      <c r="B635" t="s">
        <v>951</v>
      </c>
      <c r="C635" t="s">
        <v>297</v>
      </c>
      <c r="D635" t="s">
        <v>170</v>
      </c>
      <c r="E635" t="s">
        <v>237</v>
      </c>
      <c r="F635" t="s">
        <v>171</v>
      </c>
      <c r="G635">
        <v>1.391782489007076</v>
      </c>
      <c r="H635">
        <v>34.288645192548252</v>
      </c>
      <c r="I635">
        <v>46.946163901737421</v>
      </c>
    </row>
    <row r="636" spans="1:9" x14ac:dyDescent="0.3">
      <c r="A636" s="71">
        <v>634</v>
      </c>
      <c r="B636" t="s">
        <v>322</v>
      </c>
      <c r="C636" t="s">
        <v>297</v>
      </c>
      <c r="D636" t="s">
        <v>170</v>
      </c>
      <c r="E636" t="s">
        <v>37</v>
      </c>
      <c r="F636" t="s">
        <v>171</v>
      </c>
      <c r="G636">
        <v>4.5123577698557459E-4</v>
      </c>
      <c r="H636">
        <v>2.8504478177111031E-3</v>
      </c>
      <c r="I636">
        <v>3.0653652925687891E-3</v>
      </c>
    </row>
    <row r="637" spans="1:9" x14ac:dyDescent="0.3">
      <c r="A637" s="71">
        <v>635</v>
      </c>
      <c r="B637" t="s">
        <v>322</v>
      </c>
      <c r="C637" t="s">
        <v>312</v>
      </c>
      <c r="D637" t="s">
        <v>170</v>
      </c>
      <c r="E637" t="s">
        <v>37</v>
      </c>
      <c r="F637" t="s">
        <v>171</v>
      </c>
      <c r="G637">
        <v>1.2976760030134841E-6</v>
      </c>
      <c r="H637">
        <v>1.04401495086725E-5</v>
      </c>
      <c r="I637">
        <v>1.5935878306638501E-5</v>
      </c>
    </row>
    <row r="638" spans="1:9" x14ac:dyDescent="0.3">
      <c r="A638" s="71">
        <v>636</v>
      </c>
      <c r="B638" t="s">
        <v>952</v>
      </c>
      <c r="C638" t="s">
        <v>297</v>
      </c>
      <c r="D638" t="s">
        <v>170</v>
      </c>
      <c r="E638" t="s">
        <v>237</v>
      </c>
      <c r="F638" t="s">
        <v>171</v>
      </c>
      <c r="G638">
        <v>2.861887887944134E-4</v>
      </c>
      <c r="H638">
        <v>6.3024824354928491E-3</v>
      </c>
      <c r="I638">
        <v>7.2961309512250367E-3</v>
      </c>
    </row>
    <row r="639" spans="1:9" x14ac:dyDescent="0.3">
      <c r="A639" s="71">
        <v>637</v>
      </c>
      <c r="B639" t="s">
        <v>953</v>
      </c>
      <c r="C639" t="s">
        <v>297</v>
      </c>
      <c r="D639" t="s">
        <v>170</v>
      </c>
      <c r="E639" t="s">
        <v>237</v>
      </c>
      <c r="F639" t="s">
        <v>171</v>
      </c>
      <c r="G639">
        <v>3.315505885786696E-3</v>
      </c>
      <c r="H639">
        <v>6.6134713780457113E-2</v>
      </c>
      <c r="I639">
        <v>3.6715149864972381E-2</v>
      </c>
    </row>
    <row r="640" spans="1:9" x14ac:dyDescent="0.3">
      <c r="A640" s="71">
        <v>638</v>
      </c>
      <c r="B640" t="s">
        <v>387</v>
      </c>
      <c r="C640" t="s">
        <v>297</v>
      </c>
      <c r="D640" t="s">
        <v>170</v>
      </c>
      <c r="E640" t="s">
        <v>237</v>
      </c>
      <c r="F640" t="s">
        <v>171</v>
      </c>
      <c r="G640">
        <v>2.2826333465094742E-5</v>
      </c>
      <c r="H640">
        <v>5.7026078320911871E-4</v>
      </c>
      <c r="I640">
        <v>6.703718361637396E-4</v>
      </c>
    </row>
    <row r="641" spans="1:9" x14ac:dyDescent="0.3">
      <c r="A641" s="71">
        <v>639</v>
      </c>
      <c r="B641" t="s">
        <v>323</v>
      </c>
      <c r="C641" t="s">
        <v>297</v>
      </c>
      <c r="D641" t="s">
        <v>170</v>
      </c>
      <c r="E641" t="s">
        <v>37</v>
      </c>
      <c r="F641" t="s">
        <v>171</v>
      </c>
      <c r="G641">
        <v>1.2656754384846821E-5</v>
      </c>
      <c r="H641">
        <v>1.9251786502744761E-4</v>
      </c>
      <c r="I641">
        <v>3.0256595216152679E-4</v>
      </c>
    </row>
    <row r="642" spans="1:9" x14ac:dyDescent="0.3">
      <c r="A642" s="71">
        <v>640</v>
      </c>
      <c r="B642" t="s">
        <v>323</v>
      </c>
      <c r="C642" t="s">
        <v>312</v>
      </c>
      <c r="D642" t="s">
        <v>170</v>
      </c>
      <c r="E642" t="s">
        <v>37</v>
      </c>
      <c r="F642" t="s">
        <v>171</v>
      </c>
      <c r="G642">
        <v>1.2338690673744141E-3</v>
      </c>
      <c r="H642">
        <v>7.2791234067871718E-3</v>
      </c>
      <c r="I642">
        <v>8.0378257324604206E-3</v>
      </c>
    </row>
    <row r="643" spans="1:9" x14ac:dyDescent="0.3">
      <c r="A643" s="71">
        <v>641</v>
      </c>
      <c r="B643" t="s">
        <v>954</v>
      </c>
      <c r="C643" t="s">
        <v>297</v>
      </c>
      <c r="D643" t="s">
        <v>170</v>
      </c>
      <c r="E643" t="s">
        <v>37</v>
      </c>
      <c r="F643" t="s">
        <v>171</v>
      </c>
      <c r="G643">
        <v>5.3795384847465773E-7</v>
      </c>
      <c r="H643">
        <v>1.084053704509216E-6</v>
      </c>
      <c r="I643">
        <v>1.0224907258672199E-6</v>
      </c>
    </row>
    <row r="644" spans="1:9" x14ac:dyDescent="0.3">
      <c r="A644" s="71">
        <v>642</v>
      </c>
      <c r="B644" t="s">
        <v>955</v>
      </c>
      <c r="C644" t="s">
        <v>297</v>
      </c>
      <c r="D644" t="s">
        <v>170</v>
      </c>
      <c r="E644" t="s">
        <v>237</v>
      </c>
      <c r="F644" t="s">
        <v>171</v>
      </c>
      <c r="G644">
        <v>5.0866395229368762E-2</v>
      </c>
      <c r="H644">
        <v>1.235808524738909</v>
      </c>
      <c r="I644">
        <v>1.6862527451490541</v>
      </c>
    </row>
    <row r="645" spans="1:9" x14ac:dyDescent="0.3">
      <c r="A645" s="71">
        <v>643</v>
      </c>
      <c r="B645" t="s">
        <v>329</v>
      </c>
      <c r="C645" t="s">
        <v>297</v>
      </c>
      <c r="D645" t="s">
        <v>170</v>
      </c>
      <c r="E645" t="s">
        <v>37</v>
      </c>
      <c r="F645" t="s">
        <v>171</v>
      </c>
      <c r="G645">
        <v>1.0313776741783451E-3</v>
      </c>
      <c r="H645">
        <v>3.8526829837681269E-3</v>
      </c>
      <c r="I645">
        <v>3.4382979447378122E-3</v>
      </c>
    </row>
    <row r="646" spans="1:9" x14ac:dyDescent="0.3">
      <c r="A646" s="71">
        <v>644</v>
      </c>
      <c r="B646" t="s">
        <v>329</v>
      </c>
      <c r="C646" t="s">
        <v>497</v>
      </c>
      <c r="D646" t="s">
        <v>170</v>
      </c>
      <c r="E646" t="s">
        <v>37</v>
      </c>
      <c r="F646" t="s">
        <v>171</v>
      </c>
      <c r="G646">
        <v>2.240120598440927E-10</v>
      </c>
      <c r="H646">
        <v>2.5126249281096119E-10</v>
      </c>
      <c r="I646">
        <v>2.4156084932363629E-10</v>
      </c>
    </row>
    <row r="647" spans="1:9" x14ac:dyDescent="0.3">
      <c r="A647" s="71">
        <v>645</v>
      </c>
      <c r="B647" t="s">
        <v>329</v>
      </c>
      <c r="C647" t="s">
        <v>312</v>
      </c>
      <c r="D647" t="s">
        <v>170</v>
      </c>
      <c r="E647" t="s">
        <v>37</v>
      </c>
      <c r="F647" t="s">
        <v>171</v>
      </c>
      <c r="G647">
        <v>2.9379418708353318E-4</v>
      </c>
      <c r="H647">
        <v>3.8490336905181729E-4</v>
      </c>
      <c r="I647">
        <v>3.9099208360201322E-4</v>
      </c>
    </row>
    <row r="648" spans="1:9" x14ac:dyDescent="0.3">
      <c r="A648" s="71">
        <v>646</v>
      </c>
      <c r="B648" t="s">
        <v>389</v>
      </c>
      <c r="C648" t="s">
        <v>297</v>
      </c>
      <c r="D648" t="s">
        <v>170</v>
      </c>
      <c r="E648" t="s">
        <v>237</v>
      </c>
      <c r="F648" t="s">
        <v>171</v>
      </c>
      <c r="G648">
        <v>0.34324071745026491</v>
      </c>
      <c r="H648">
        <v>1.196012441367188</v>
      </c>
      <c r="I648">
        <v>1.1888683928255639</v>
      </c>
    </row>
    <row r="649" spans="1:9" x14ac:dyDescent="0.3">
      <c r="A649" s="71">
        <v>647</v>
      </c>
      <c r="B649" t="s">
        <v>389</v>
      </c>
      <c r="C649" t="s">
        <v>312</v>
      </c>
      <c r="D649" t="s">
        <v>170</v>
      </c>
      <c r="E649" t="s">
        <v>237</v>
      </c>
      <c r="F649" t="s">
        <v>171</v>
      </c>
      <c r="G649">
        <v>5.3905456498786874E-4</v>
      </c>
      <c r="H649">
        <v>4.3362387110308072E-3</v>
      </c>
      <c r="I649">
        <v>6.6190419221328197E-3</v>
      </c>
    </row>
    <row r="650" spans="1:9" x14ac:dyDescent="0.3">
      <c r="A650" s="71">
        <v>648</v>
      </c>
      <c r="B650" t="s">
        <v>330</v>
      </c>
      <c r="C650" t="s">
        <v>297</v>
      </c>
      <c r="D650" t="s">
        <v>170</v>
      </c>
      <c r="E650" t="s">
        <v>37</v>
      </c>
      <c r="F650" t="s">
        <v>171</v>
      </c>
      <c r="G650">
        <v>2.4079648842495189E-3</v>
      </c>
      <c r="H650">
        <v>1.6701718603022791E-3</v>
      </c>
      <c r="I650">
        <v>1.119790058565107E-3</v>
      </c>
    </row>
    <row r="651" spans="1:9" x14ac:dyDescent="0.3">
      <c r="A651" s="71">
        <v>649</v>
      </c>
      <c r="B651" t="s">
        <v>330</v>
      </c>
      <c r="C651" t="s">
        <v>312</v>
      </c>
      <c r="D651" t="s">
        <v>170</v>
      </c>
      <c r="E651" t="s">
        <v>37</v>
      </c>
      <c r="F651" t="s">
        <v>171</v>
      </c>
      <c r="G651">
        <v>1.981745434790955E-6</v>
      </c>
      <c r="H651">
        <v>4.9332517794340988E-6</v>
      </c>
      <c r="I651">
        <v>5.9926022254188044E-6</v>
      </c>
    </row>
    <row r="652" spans="1:9" x14ac:dyDescent="0.3">
      <c r="A652" s="71">
        <v>650</v>
      </c>
      <c r="B652" t="s">
        <v>331</v>
      </c>
      <c r="C652" t="s">
        <v>297</v>
      </c>
      <c r="D652" t="s">
        <v>170</v>
      </c>
      <c r="E652" t="s">
        <v>37</v>
      </c>
      <c r="F652" t="s">
        <v>171</v>
      </c>
      <c r="G652">
        <v>2.1557467868342229E-4</v>
      </c>
      <c r="H652">
        <v>1.079062499353588E-3</v>
      </c>
      <c r="I652">
        <v>9.4925858662918655E-4</v>
      </c>
    </row>
    <row r="653" spans="1:9" x14ac:dyDescent="0.3">
      <c r="A653" s="71">
        <v>651</v>
      </c>
      <c r="B653" t="s">
        <v>331</v>
      </c>
      <c r="C653" t="s">
        <v>312</v>
      </c>
      <c r="D653" t="s">
        <v>170</v>
      </c>
      <c r="E653" t="s">
        <v>37</v>
      </c>
      <c r="F653" t="s">
        <v>171</v>
      </c>
      <c r="G653">
        <v>5.2130326336703581E-5</v>
      </c>
      <c r="H653">
        <v>2.096366235671651E-4</v>
      </c>
      <c r="I653">
        <v>2.9634554925429992E-4</v>
      </c>
    </row>
    <row r="654" spans="1:9" x14ac:dyDescent="0.3">
      <c r="A654" s="71">
        <v>652</v>
      </c>
      <c r="B654" t="s">
        <v>333</v>
      </c>
      <c r="C654" t="s">
        <v>297</v>
      </c>
      <c r="D654" t="s">
        <v>170</v>
      </c>
      <c r="E654" t="s">
        <v>37</v>
      </c>
      <c r="F654" t="s">
        <v>171</v>
      </c>
      <c r="G654">
        <v>1.1481153439039011E-5</v>
      </c>
      <c r="H654">
        <v>1.0356672435403979E-4</v>
      </c>
      <c r="I654">
        <v>1.6146917499639281E-4</v>
      </c>
    </row>
    <row r="655" spans="1:9" x14ac:dyDescent="0.3">
      <c r="A655" s="71">
        <v>653</v>
      </c>
      <c r="B655" t="s">
        <v>333</v>
      </c>
      <c r="C655" t="s">
        <v>497</v>
      </c>
      <c r="D655" t="s">
        <v>170</v>
      </c>
      <c r="E655" t="s">
        <v>37</v>
      </c>
      <c r="F655" t="s">
        <v>171</v>
      </c>
      <c r="G655">
        <v>7.8257340149183014E-16</v>
      </c>
      <c r="H655">
        <v>8.7778233011048945E-16</v>
      </c>
      <c r="I655">
        <v>8.4388781517227469E-16</v>
      </c>
    </row>
    <row r="656" spans="1:9" x14ac:dyDescent="0.3">
      <c r="A656" s="71">
        <v>654</v>
      </c>
      <c r="B656" t="s">
        <v>333</v>
      </c>
      <c r="C656" t="s">
        <v>312</v>
      </c>
      <c r="D656" t="s">
        <v>170</v>
      </c>
      <c r="E656" t="s">
        <v>37</v>
      </c>
      <c r="F656" t="s">
        <v>171</v>
      </c>
      <c r="G656">
        <v>7.6683842801370727E-6</v>
      </c>
      <c r="H656">
        <v>1.468286985903794E-5</v>
      </c>
      <c r="I656">
        <v>1.6438615676450811E-5</v>
      </c>
    </row>
    <row r="657" spans="1:9" x14ac:dyDescent="0.3">
      <c r="A657" s="71">
        <v>655</v>
      </c>
      <c r="B657" t="s">
        <v>696</v>
      </c>
      <c r="C657" t="s">
        <v>297</v>
      </c>
      <c r="D657" t="s">
        <v>170</v>
      </c>
      <c r="E657" t="s">
        <v>37</v>
      </c>
      <c r="F657" t="s">
        <v>171</v>
      </c>
      <c r="G657">
        <v>4.6984938891927411E-2</v>
      </c>
      <c r="H657">
        <v>0.29236142349014121</v>
      </c>
      <c r="I657">
        <v>0.15332267955874501</v>
      </c>
    </row>
    <row r="658" spans="1:9" x14ac:dyDescent="0.3">
      <c r="A658" s="71">
        <v>656</v>
      </c>
      <c r="B658" t="s">
        <v>696</v>
      </c>
      <c r="C658" t="s">
        <v>312</v>
      </c>
      <c r="D658" t="s">
        <v>170</v>
      </c>
      <c r="E658" t="s">
        <v>37</v>
      </c>
      <c r="F658" t="s">
        <v>171</v>
      </c>
      <c r="G658">
        <v>3.5985251007990863E-5</v>
      </c>
      <c r="H658">
        <v>1.0913312826812609E-2</v>
      </c>
      <c r="I658">
        <v>8.1511130085736763E-3</v>
      </c>
    </row>
    <row r="659" spans="1:9" x14ac:dyDescent="0.3">
      <c r="A659" s="71">
        <v>657</v>
      </c>
      <c r="B659" t="s">
        <v>689</v>
      </c>
      <c r="C659" t="s">
        <v>312</v>
      </c>
      <c r="D659" t="s">
        <v>170</v>
      </c>
      <c r="E659" t="s">
        <v>37</v>
      </c>
      <c r="F659" t="s">
        <v>171</v>
      </c>
      <c r="G659">
        <v>4.1216069973648662E-7</v>
      </c>
      <c r="H659">
        <v>2.7054922893961612E-6</v>
      </c>
      <c r="I659">
        <v>1.545983428255222E-6</v>
      </c>
    </row>
    <row r="660" spans="1:9" x14ac:dyDescent="0.3">
      <c r="A660" s="71">
        <v>658</v>
      </c>
      <c r="B660" t="s">
        <v>956</v>
      </c>
      <c r="C660" t="s">
        <v>297</v>
      </c>
      <c r="D660" t="s">
        <v>170</v>
      </c>
      <c r="E660" t="s">
        <v>37</v>
      </c>
      <c r="F660" t="s">
        <v>171</v>
      </c>
      <c r="G660">
        <v>6.8181793879123106E-8</v>
      </c>
      <c r="H660">
        <v>1.111744490089689E-6</v>
      </c>
      <c r="I660">
        <v>8.5614648348938536E-7</v>
      </c>
    </row>
    <row r="661" spans="1:9" x14ac:dyDescent="0.3">
      <c r="A661" s="71">
        <v>659</v>
      </c>
      <c r="B661" t="s">
        <v>690</v>
      </c>
      <c r="C661" t="s">
        <v>297</v>
      </c>
      <c r="D661" t="s">
        <v>170</v>
      </c>
      <c r="E661" t="s">
        <v>37</v>
      </c>
      <c r="F661" t="s">
        <v>171</v>
      </c>
      <c r="G661">
        <v>7.7583303088224232E-7</v>
      </c>
      <c r="H661">
        <v>8.0026754554953695E-6</v>
      </c>
      <c r="I661">
        <v>9.6049061652441136E-6</v>
      </c>
    </row>
    <row r="662" spans="1:9" x14ac:dyDescent="0.3">
      <c r="A662" s="71">
        <v>660</v>
      </c>
      <c r="B662" t="s">
        <v>691</v>
      </c>
      <c r="C662" t="s">
        <v>297</v>
      </c>
      <c r="D662" t="s">
        <v>170</v>
      </c>
      <c r="E662" t="s">
        <v>37</v>
      </c>
      <c r="F662" t="s">
        <v>171</v>
      </c>
      <c r="G662">
        <v>1.013386438575041E-5</v>
      </c>
      <c r="H662">
        <v>7.3235516259337674E-5</v>
      </c>
      <c r="I662">
        <v>4.6316111937832029E-3</v>
      </c>
    </row>
    <row r="663" spans="1:9" x14ac:dyDescent="0.3">
      <c r="A663" s="71">
        <v>661</v>
      </c>
      <c r="B663" t="s">
        <v>691</v>
      </c>
      <c r="C663" t="s">
        <v>312</v>
      </c>
      <c r="D663" t="s">
        <v>170</v>
      </c>
      <c r="E663" t="s">
        <v>37</v>
      </c>
      <c r="F663" t="s">
        <v>171</v>
      </c>
      <c r="G663">
        <v>1.324831481374477E-20</v>
      </c>
      <c r="H663">
        <v>3.203208475301885E-20</v>
      </c>
      <c r="I663">
        <v>1.5422287426680629E-20</v>
      </c>
    </row>
    <row r="664" spans="1:9" x14ac:dyDescent="0.3">
      <c r="A664" s="71">
        <v>662</v>
      </c>
      <c r="B664" t="s">
        <v>692</v>
      </c>
      <c r="C664" t="s">
        <v>297</v>
      </c>
      <c r="D664" t="s">
        <v>170</v>
      </c>
      <c r="E664" t="s">
        <v>37</v>
      </c>
      <c r="F664" t="s">
        <v>171</v>
      </c>
      <c r="G664">
        <v>6.7680234815142458E-6</v>
      </c>
      <c r="H664">
        <v>4.1835879761767148E-5</v>
      </c>
      <c r="I664">
        <v>2.5008015119956629E-5</v>
      </c>
    </row>
    <row r="665" spans="1:9" x14ac:dyDescent="0.3">
      <c r="A665" s="71">
        <v>663</v>
      </c>
      <c r="B665" t="s">
        <v>692</v>
      </c>
      <c r="C665" t="s">
        <v>312</v>
      </c>
      <c r="D665" t="s">
        <v>170</v>
      </c>
      <c r="E665" t="s">
        <v>37</v>
      </c>
      <c r="F665" t="s">
        <v>171</v>
      </c>
      <c r="G665">
        <v>2.4581461931431209E-7</v>
      </c>
      <c r="H665">
        <v>1.7992684127326861E-6</v>
      </c>
      <c r="I665">
        <v>2.1143123704522741E-6</v>
      </c>
    </row>
    <row r="666" spans="1:9" x14ac:dyDescent="0.3">
      <c r="A666" s="71">
        <v>664</v>
      </c>
      <c r="B666" t="s">
        <v>693</v>
      </c>
      <c r="C666" t="s">
        <v>312</v>
      </c>
      <c r="D666" t="s">
        <v>170</v>
      </c>
      <c r="E666" t="s">
        <v>37</v>
      </c>
      <c r="F666" t="s">
        <v>171</v>
      </c>
      <c r="G666">
        <v>0</v>
      </c>
      <c r="H666">
        <v>0</v>
      </c>
      <c r="I666">
        <v>0</v>
      </c>
    </row>
    <row r="667" spans="1:9" x14ac:dyDescent="0.3">
      <c r="A667" s="71">
        <v>665</v>
      </c>
      <c r="B667" t="s">
        <v>695</v>
      </c>
      <c r="C667" t="s">
        <v>297</v>
      </c>
      <c r="D667" t="s">
        <v>170</v>
      </c>
      <c r="E667" t="s">
        <v>37</v>
      </c>
      <c r="F667" t="s">
        <v>171</v>
      </c>
      <c r="G667">
        <v>2.6829492042387622</v>
      </c>
      <c r="H667">
        <v>35.635589971568329</v>
      </c>
      <c r="I667">
        <v>56.398688076366831</v>
      </c>
    </row>
    <row r="668" spans="1:9" x14ac:dyDescent="0.3">
      <c r="A668" s="71">
        <v>666</v>
      </c>
      <c r="B668" t="s">
        <v>695</v>
      </c>
      <c r="C668" t="s">
        <v>301</v>
      </c>
      <c r="D668" t="s">
        <v>170</v>
      </c>
      <c r="E668" t="s">
        <v>37</v>
      </c>
      <c r="F668" t="s">
        <v>171</v>
      </c>
      <c r="G668">
        <v>0</v>
      </c>
      <c r="H668">
        <v>0</v>
      </c>
      <c r="I668">
        <v>0</v>
      </c>
    </row>
    <row r="669" spans="1:9" x14ac:dyDescent="0.3">
      <c r="A669" s="71">
        <v>667</v>
      </c>
      <c r="B669" t="s">
        <v>695</v>
      </c>
      <c r="C669" t="s">
        <v>312</v>
      </c>
      <c r="D669" t="s">
        <v>170</v>
      </c>
      <c r="E669" t="s">
        <v>37</v>
      </c>
      <c r="F669" t="s">
        <v>171</v>
      </c>
      <c r="G669">
        <v>4.9071670209075539E-3</v>
      </c>
      <c r="H669">
        <v>2.6380228719551081E-2</v>
      </c>
      <c r="I669">
        <v>2.8718794262961509E-2</v>
      </c>
    </row>
    <row r="670" spans="1:9" x14ac:dyDescent="0.3">
      <c r="A670" s="71">
        <v>668</v>
      </c>
      <c r="B670" t="s">
        <v>957</v>
      </c>
      <c r="C670" t="s">
        <v>297</v>
      </c>
      <c r="D670" t="s">
        <v>170</v>
      </c>
      <c r="E670" t="s">
        <v>37</v>
      </c>
      <c r="F670" t="s">
        <v>171</v>
      </c>
      <c r="G670">
        <v>1.237461990736156E-5</v>
      </c>
      <c r="H670">
        <v>7.6480506764302342E-5</v>
      </c>
      <c r="I670">
        <v>4.571755380596989E-5</v>
      </c>
    </row>
    <row r="671" spans="1:9" x14ac:dyDescent="0.3">
      <c r="A671" s="71">
        <v>669</v>
      </c>
      <c r="B671" t="s">
        <v>957</v>
      </c>
      <c r="C671" t="s">
        <v>312</v>
      </c>
      <c r="D671" t="s">
        <v>170</v>
      </c>
      <c r="E671" t="s">
        <v>37</v>
      </c>
      <c r="F671" t="s">
        <v>171</v>
      </c>
      <c r="G671">
        <v>1.8570094361170629E-10</v>
      </c>
      <c r="H671">
        <v>8.7624980248385958E-10</v>
      </c>
      <c r="I671">
        <v>1.3600764430786701E-9</v>
      </c>
    </row>
    <row r="672" spans="1:9" x14ac:dyDescent="0.3">
      <c r="A672" s="71">
        <v>670</v>
      </c>
      <c r="B672" t="s">
        <v>697</v>
      </c>
      <c r="C672" t="s">
        <v>312</v>
      </c>
      <c r="D672" t="s">
        <v>170</v>
      </c>
      <c r="E672" t="s">
        <v>37</v>
      </c>
      <c r="F672" t="s">
        <v>171</v>
      </c>
      <c r="G672">
        <v>5.5493713190934612E-8</v>
      </c>
      <c r="H672">
        <v>2.5318056813534791E-7</v>
      </c>
      <c r="I672">
        <v>1.8923694551538501E-7</v>
      </c>
    </row>
    <row r="673" spans="1:9" x14ac:dyDescent="0.3">
      <c r="A673" s="71">
        <v>671</v>
      </c>
      <c r="B673" t="s">
        <v>698</v>
      </c>
      <c r="C673" t="s">
        <v>312</v>
      </c>
      <c r="D673" t="s">
        <v>170</v>
      </c>
      <c r="E673" t="s">
        <v>37</v>
      </c>
      <c r="F673" t="s">
        <v>171</v>
      </c>
      <c r="G673">
        <v>2.234694086838118E-5</v>
      </c>
      <c r="H673">
        <v>1.1532211437319201E-4</v>
      </c>
      <c r="I673">
        <v>8.795074342805685E-5</v>
      </c>
    </row>
    <row r="674" spans="1:9" x14ac:dyDescent="0.3">
      <c r="A674" s="71">
        <v>672</v>
      </c>
      <c r="B674" t="s">
        <v>700</v>
      </c>
      <c r="C674" t="s">
        <v>297</v>
      </c>
      <c r="D674" t="s">
        <v>170</v>
      </c>
      <c r="E674" t="s">
        <v>37</v>
      </c>
      <c r="F674" t="s">
        <v>171</v>
      </c>
      <c r="G674">
        <v>5.5006469003716253E-6</v>
      </c>
      <c r="H674">
        <v>7.3558590509706064E-5</v>
      </c>
      <c r="I674">
        <v>7.1022783473276339E-5</v>
      </c>
    </row>
    <row r="675" spans="1:9" x14ac:dyDescent="0.3">
      <c r="A675" s="71">
        <v>673</v>
      </c>
      <c r="B675" t="s">
        <v>702</v>
      </c>
      <c r="C675" t="s">
        <v>297</v>
      </c>
      <c r="D675" t="s">
        <v>170</v>
      </c>
      <c r="E675" t="s">
        <v>37</v>
      </c>
      <c r="F675" t="s">
        <v>171</v>
      </c>
      <c r="G675">
        <v>1.2317502948709519E-4</v>
      </c>
      <c r="H675">
        <v>5.2222924068894851E-4</v>
      </c>
      <c r="I675">
        <v>6.815951841182514E-3</v>
      </c>
    </row>
    <row r="676" spans="1:9" x14ac:dyDescent="0.3">
      <c r="A676" s="71">
        <v>674</v>
      </c>
      <c r="B676" t="s">
        <v>702</v>
      </c>
      <c r="C676" t="s">
        <v>312</v>
      </c>
      <c r="D676" t="s">
        <v>170</v>
      </c>
      <c r="E676" t="s">
        <v>37</v>
      </c>
      <c r="F676" t="s">
        <v>171</v>
      </c>
      <c r="G676">
        <v>1.4716630268343919E-4</v>
      </c>
      <c r="H676">
        <v>4.0128491441787309E-4</v>
      </c>
      <c r="I676">
        <v>4.3686771819977132E-4</v>
      </c>
    </row>
    <row r="677" spans="1:9" x14ac:dyDescent="0.3">
      <c r="A677" s="71">
        <v>675</v>
      </c>
      <c r="B677" t="s">
        <v>705</v>
      </c>
      <c r="C677" t="s">
        <v>312</v>
      </c>
      <c r="D677" t="s">
        <v>170</v>
      </c>
      <c r="E677" t="s">
        <v>37</v>
      </c>
      <c r="F677" t="s">
        <v>171</v>
      </c>
      <c r="G677">
        <v>2.208136345405669E-7</v>
      </c>
      <c r="H677">
        <v>1.4494925725701059E-6</v>
      </c>
      <c r="I677">
        <v>8.2818803206840317E-7</v>
      </c>
    </row>
    <row r="678" spans="1:9" x14ac:dyDescent="0.3">
      <c r="A678" s="71">
        <v>676</v>
      </c>
      <c r="B678" t="s">
        <v>709</v>
      </c>
      <c r="C678" t="s">
        <v>297</v>
      </c>
      <c r="D678" t="s">
        <v>170</v>
      </c>
      <c r="E678" t="s">
        <v>37</v>
      </c>
      <c r="F678" t="s">
        <v>171</v>
      </c>
      <c r="G678">
        <v>1.802079610895879E-9</v>
      </c>
      <c r="H678">
        <v>3.4843448782916109E-9</v>
      </c>
      <c r="I678">
        <v>1.1047359391437969E-8</v>
      </c>
    </row>
    <row r="679" spans="1:9" x14ac:dyDescent="0.3">
      <c r="A679" s="71">
        <v>677</v>
      </c>
      <c r="B679" t="s">
        <v>709</v>
      </c>
      <c r="C679" t="s">
        <v>312</v>
      </c>
      <c r="D679" t="s">
        <v>170</v>
      </c>
      <c r="E679" t="s">
        <v>37</v>
      </c>
      <c r="F679" t="s">
        <v>171</v>
      </c>
      <c r="G679">
        <v>0</v>
      </c>
      <c r="H679">
        <v>0</v>
      </c>
      <c r="I679">
        <v>0</v>
      </c>
    </row>
    <row r="680" spans="1:9" x14ac:dyDescent="0.3">
      <c r="A680" s="71">
        <v>678</v>
      </c>
      <c r="B680" t="s">
        <v>710</v>
      </c>
      <c r="C680" t="s">
        <v>312</v>
      </c>
      <c r="D680" t="s">
        <v>170</v>
      </c>
      <c r="E680" t="s">
        <v>37</v>
      </c>
      <c r="F680" t="s">
        <v>171</v>
      </c>
      <c r="G680">
        <v>1.718213693425835E-9</v>
      </c>
      <c r="H680">
        <v>1.127891396692012E-8</v>
      </c>
      <c r="I680">
        <v>6.4443666279506106E-9</v>
      </c>
    </row>
    <row r="681" spans="1:9" x14ac:dyDescent="0.3">
      <c r="A681" s="71">
        <v>679</v>
      </c>
      <c r="B681" t="s">
        <v>334</v>
      </c>
      <c r="C681" t="s">
        <v>297</v>
      </c>
      <c r="D681" t="s">
        <v>170</v>
      </c>
      <c r="E681" t="s">
        <v>37</v>
      </c>
      <c r="F681" t="s">
        <v>171</v>
      </c>
      <c r="G681">
        <v>3.4973075791740289E-6</v>
      </c>
      <c r="H681">
        <v>2.4994319537130379E-5</v>
      </c>
      <c r="I681">
        <v>2.535339346211168E-5</v>
      </c>
    </row>
    <row r="682" spans="1:9" x14ac:dyDescent="0.3">
      <c r="A682" s="71">
        <v>680</v>
      </c>
      <c r="B682" t="s">
        <v>334</v>
      </c>
      <c r="C682" t="s">
        <v>312</v>
      </c>
      <c r="D682" t="s">
        <v>170</v>
      </c>
      <c r="E682" t="s">
        <v>37</v>
      </c>
      <c r="F682" t="s">
        <v>171</v>
      </c>
      <c r="G682">
        <v>4.2062088304000889E-5</v>
      </c>
      <c r="H682">
        <v>2.0644320135701079E-4</v>
      </c>
      <c r="I682">
        <v>1.827059146496096E-4</v>
      </c>
    </row>
    <row r="683" spans="1:9" x14ac:dyDescent="0.3">
      <c r="A683" s="71">
        <v>681</v>
      </c>
      <c r="B683" t="s">
        <v>716</v>
      </c>
      <c r="C683" t="s">
        <v>312</v>
      </c>
      <c r="D683" t="s">
        <v>170</v>
      </c>
      <c r="E683" t="s">
        <v>37</v>
      </c>
      <c r="F683" t="s">
        <v>171</v>
      </c>
      <c r="G683">
        <v>8.724457806916367E-8</v>
      </c>
      <c r="H683">
        <v>3.9803845466853022E-7</v>
      </c>
      <c r="I683">
        <v>2.975093306485091E-7</v>
      </c>
    </row>
    <row r="684" spans="1:9" x14ac:dyDescent="0.3">
      <c r="A684" s="71">
        <v>682</v>
      </c>
      <c r="B684" t="s">
        <v>718</v>
      </c>
      <c r="C684" t="s">
        <v>297</v>
      </c>
      <c r="D684" t="s">
        <v>170</v>
      </c>
      <c r="E684" t="s">
        <v>37</v>
      </c>
      <c r="F684" t="s">
        <v>171</v>
      </c>
      <c r="G684">
        <v>0</v>
      </c>
      <c r="H684">
        <v>0</v>
      </c>
      <c r="I684">
        <v>0</v>
      </c>
    </row>
    <row r="685" spans="1:9" x14ac:dyDescent="0.3">
      <c r="A685" s="71">
        <v>683</v>
      </c>
      <c r="B685" t="s">
        <v>719</v>
      </c>
      <c r="C685" t="s">
        <v>297</v>
      </c>
      <c r="D685" t="s">
        <v>170</v>
      </c>
      <c r="E685" t="s">
        <v>37</v>
      </c>
      <c r="F685" t="s">
        <v>171</v>
      </c>
      <c r="G685">
        <v>2.2185608530377758E-9</v>
      </c>
      <c r="H685">
        <v>6.4189414852931347E-9</v>
      </c>
      <c r="I685">
        <v>1.3729941994310491E-8</v>
      </c>
    </row>
    <row r="686" spans="1:9" x14ac:dyDescent="0.3">
      <c r="A686" s="71">
        <v>684</v>
      </c>
      <c r="B686" t="s">
        <v>719</v>
      </c>
      <c r="C686" t="s">
        <v>312</v>
      </c>
      <c r="D686" t="s">
        <v>170</v>
      </c>
      <c r="E686" t="s">
        <v>37</v>
      </c>
      <c r="F686" t="s">
        <v>171</v>
      </c>
      <c r="G686">
        <v>2.0949328403688421E-5</v>
      </c>
      <c r="H686">
        <v>9.9610196949455757E-5</v>
      </c>
      <c r="I686">
        <v>8.2629143007060401E-5</v>
      </c>
    </row>
    <row r="687" spans="1:9" x14ac:dyDescent="0.3">
      <c r="A687" s="71">
        <v>685</v>
      </c>
      <c r="B687" t="s">
        <v>335</v>
      </c>
      <c r="C687" t="s">
        <v>297</v>
      </c>
      <c r="D687" t="s">
        <v>170</v>
      </c>
      <c r="E687" t="s">
        <v>37</v>
      </c>
      <c r="F687" t="s">
        <v>171</v>
      </c>
      <c r="G687">
        <v>1.6294829242790891E-3</v>
      </c>
      <c r="H687">
        <v>3.3827002964457661E-3</v>
      </c>
      <c r="I687">
        <v>3.5372800008670038E-3</v>
      </c>
    </row>
    <row r="688" spans="1:9" x14ac:dyDescent="0.3">
      <c r="A688" s="71">
        <v>686</v>
      </c>
      <c r="B688" t="s">
        <v>335</v>
      </c>
      <c r="C688" t="s">
        <v>497</v>
      </c>
      <c r="D688" t="s">
        <v>170</v>
      </c>
      <c r="E688" t="s">
        <v>37</v>
      </c>
      <c r="F688" t="s">
        <v>171</v>
      </c>
      <c r="G688">
        <v>7.8257341872594837E-13</v>
      </c>
      <c r="H688">
        <v>8.7778234928875005E-13</v>
      </c>
      <c r="I688">
        <v>8.4388783363791454E-13</v>
      </c>
    </row>
    <row r="689" spans="1:9" x14ac:dyDescent="0.3">
      <c r="A689" s="71">
        <v>687</v>
      </c>
      <c r="B689" t="s">
        <v>335</v>
      </c>
      <c r="C689" t="s">
        <v>312</v>
      </c>
      <c r="D689" t="s">
        <v>170</v>
      </c>
      <c r="E689" t="s">
        <v>37</v>
      </c>
      <c r="F689" t="s">
        <v>171</v>
      </c>
      <c r="G689">
        <v>2.0479254567693739E-4</v>
      </c>
      <c r="H689">
        <v>1.461275928498474E-3</v>
      </c>
      <c r="I689">
        <v>1.3783153209265099E-3</v>
      </c>
    </row>
    <row r="690" spans="1:9" x14ac:dyDescent="0.3">
      <c r="A690" s="71">
        <v>688</v>
      </c>
      <c r="B690" t="s">
        <v>415</v>
      </c>
      <c r="C690" t="s">
        <v>297</v>
      </c>
      <c r="D690" t="s">
        <v>170</v>
      </c>
      <c r="E690" t="s">
        <v>37</v>
      </c>
      <c r="F690" t="s">
        <v>171</v>
      </c>
      <c r="G690">
        <v>1.182038508902229E-5</v>
      </c>
      <c r="H690">
        <v>1.0963034305998081E-4</v>
      </c>
      <c r="I690">
        <v>6.2118402676831743E-5</v>
      </c>
    </row>
    <row r="691" spans="1:9" x14ac:dyDescent="0.3">
      <c r="A691" s="71">
        <v>689</v>
      </c>
      <c r="B691" t="s">
        <v>415</v>
      </c>
      <c r="C691" t="s">
        <v>301</v>
      </c>
      <c r="D691" t="s">
        <v>170</v>
      </c>
      <c r="E691" t="s">
        <v>37</v>
      </c>
      <c r="F691" t="s">
        <v>171</v>
      </c>
      <c r="G691">
        <v>8.3526070869525227E-5</v>
      </c>
      <c r="H691">
        <v>2.7609634639174171E-4</v>
      </c>
      <c r="I691">
        <v>3.264303466193689E-4</v>
      </c>
    </row>
    <row r="692" spans="1:9" x14ac:dyDescent="0.3">
      <c r="A692" s="71">
        <v>690</v>
      </c>
      <c r="B692" t="s">
        <v>415</v>
      </c>
      <c r="C692" t="s">
        <v>312</v>
      </c>
      <c r="D692" t="s">
        <v>170</v>
      </c>
      <c r="E692" t="s">
        <v>37</v>
      </c>
      <c r="F692" t="s">
        <v>171</v>
      </c>
      <c r="G692">
        <v>1.7451828028296749E-5</v>
      </c>
      <c r="H692">
        <v>8.4429301647732076E-5</v>
      </c>
      <c r="I692">
        <v>6.7776528720589875E-5</v>
      </c>
    </row>
    <row r="693" spans="1:9" x14ac:dyDescent="0.3">
      <c r="A693" s="71">
        <v>691</v>
      </c>
      <c r="B693" t="s">
        <v>725</v>
      </c>
      <c r="C693" t="s">
        <v>297</v>
      </c>
      <c r="D693" t="s">
        <v>170</v>
      </c>
      <c r="E693" t="s">
        <v>37</v>
      </c>
      <c r="F693" t="s">
        <v>171</v>
      </c>
      <c r="G693">
        <v>0.76020545599278577</v>
      </c>
      <c r="H693">
        <v>8.6215554530461009</v>
      </c>
      <c r="I693">
        <v>23.511195552097568</v>
      </c>
    </row>
    <row r="694" spans="1:9" x14ac:dyDescent="0.3">
      <c r="A694" s="71">
        <v>692</v>
      </c>
      <c r="B694" t="s">
        <v>725</v>
      </c>
      <c r="C694" t="s">
        <v>497</v>
      </c>
      <c r="D694" t="s">
        <v>170</v>
      </c>
      <c r="E694" t="s">
        <v>37</v>
      </c>
      <c r="F694" t="s">
        <v>171</v>
      </c>
      <c r="G694">
        <v>1.9395179561026219E-9</v>
      </c>
      <c r="H694">
        <v>2.180407825928648E-9</v>
      </c>
      <c r="I694">
        <v>2.0953494306947229E-9</v>
      </c>
    </row>
    <row r="695" spans="1:9" x14ac:dyDescent="0.3">
      <c r="A695" s="71">
        <v>693</v>
      </c>
      <c r="B695" t="s">
        <v>725</v>
      </c>
      <c r="C695" t="s">
        <v>312</v>
      </c>
      <c r="D695" t="s">
        <v>170</v>
      </c>
      <c r="E695" t="s">
        <v>37</v>
      </c>
      <c r="F695" t="s">
        <v>171</v>
      </c>
      <c r="G695">
        <v>7.5979022161786203E-2</v>
      </c>
      <c r="H695">
        <v>0.51781439007438146</v>
      </c>
      <c r="I695">
        <v>0.6970238898351695</v>
      </c>
    </row>
    <row r="696" spans="1:9" x14ac:dyDescent="0.3">
      <c r="A696" s="71">
        <v>694</v>
      </c>
      <c r="B696" t="s">
        <v>766</v>
      </c>
      <c r="C696" t="s">
        <v>312</v>
      </c>
      <c r="D696" t="s">
        <v>170</v>
      </c>
      <c r="E696" t="s">
        <v>37</v>
      </c>
      <c r="F696" t="s">
        <v>171</v>
      </c>
      <c r="G696">
        <v>8.2840355902942876E-6</v>
      </c>
      <c r="H696">
        <v>3.9999523012153071E-5</v>
      </c>
      <c r="I696">
        <v>3.2931376926413401E-5</v>
      </c>
    </row>
    <row r="697" spans="1:9" x14ac:dyDescent="0.3">
      <c r="A697" s="71">
        <v>695</v>
      </c>
      <c r="B697" t="s">
        <v>767</v>
      </c>
      <c r="C697" t="s">
        <v>297</v>
      </c>
      <c r="D697" t="s">
        <v>170</v>
      </c>
      <c r="E697" t="s">
        <v>37</v>
      </c>
      <c r="F697" t="s">
        <v>171</v>
      </c>
      <c r="G697">
        <v>1.081567884434225E-4</v>
      </c>
      <c r="H697">
        <v>2.282208117506138E-3</v>
      </c>
      <c r="I697">
        <v>6.8243024832230076E-3</v>
      </c>
    </row>
    <row r="698" spans="1:9" x14ac:dyDescent="0.3">
      <c r="A698" s="71">
        <v>696</v>
      </c>
      <c r="B698" t="s">
        <v>767</v>
      </c>
      <c r="C698" t="s">
        <v>312</v>
      </c>
      <c r="D698" t="s">
        <v>170</v>
      </c>
      <c r="E698" t="s">
        <v>37</v>
      </c>
      <c r="F698" t="s">
        <v>171</v>
      </c>
      <c r="G698">
        <v>2.176363484558305E-5</v>
      </c>
      <c r="H698">
        <v>1.200184791792164E-4</v>
      </c>
      <c r="I698">
        <v>1.269058499749963E-4</v>
      </c>
    </row>
    <row r="699" spans="1:9" x14ac:dyDescent="0.3">
      <c r="A699" s="71">
        <v>697</v>
      </c>
      <c r="B699" t="s">
        <v>768</v>
      </c>
      <c r="C699" t="s">
        <v>297</v>
      </c>
      <c r="D699" t="s">
        <v>170</v>
      </c>
      <c r="E699" t="s">
        <v>37</v>
      </c>
      <c r="F699" t="s">
        <v>171</v>
      </c>
      <c r="G699">
        <v>2.4343509924588469E-9</v>
      </c>
      <c r="H699">
        <v>1.764408681773804E-6</v>
      </c>
      <c r="I699">
        <v>4.2817614870493302E-7</v>
      </c>
    </row>
    <row r="700" spans="1:9" x14ac:dyDescent="0.3">
      <c r="A700" s="71">
        <v>698</v>
      </c>
      <c r="B700" t="s">
        <v>773</v>
      </c>
      <c r="C700" t="s">
        <v>297</v>
      </c>
      <c r="D700" t="s">
        <v>170</v>
      </c>
      <c r="E700" t="s">
        <v>37</v>
      </c>
      <c r="F700" t="s">
        <v>171</v>
      </c>
      <c r="G700">
        <v>1.823760381684482E-3</v>
      </c>
      <c r="H700">
        <v>1.7915593569350751E-2</v>
      </c>
      <c r="I700">
        <v>4.0141978042292317E-2</v>
      </c>
    </row>
    <row r="701" spans="1:9" x14ac:dyDescent="0.3">
      <c r="A701" s="71">
        <v>699</v>
      </c>
      <c r="B701" t="s">
        <v>773</v>
      </c>
      <c r="C701" t="s">
        <v>312</v>
      </c>
      <c r="D701" t="s">
        <v>170</v>
      </c>
      <c r="E701" t="s">
        <v>37</v>
      </c>
      <c r="F701" t="s">
        <v>171</v>
      </c>
      <c r="G701">
        <v>9.1662403602805684E-3</v>
      </c>
      <c r="H701">
        <v>8.1855637876565107E-2</v>
      </c>
      <c r="I701">
        <v>7.4051031724242239E-2</v>
      </c>
    </row>
    <row r="702" spans="1:9" x14ac:dyDescent="0.3">
      <c r="A702" s="71">
        <v>700</v>
      </c>
      <c r="B702" t="s">
        <v>776</v>
      </c>
      <c r="C702" t="s">
        <v>297</v>
      </c>
      <c r="D702" t="s">
        <v>170</v>
      </c>
      <c r="E702" t="s">
        <v>37</v>
      </c>
      <c r="F702" t="s">
        <v>171</v>
      </c>
      <c r="G702">
        <v>1.506770175277727E-5</v>
      </c>
      <c r="H702">
        <v>1.4038332117755371E-4</v>
      </c>
      <c r="I702">
        <v>1.9065916151839781E-4</v>
      </c>
    </row>
    <row r="703" spans="1:9" x14ac:dyDescent="0.3">
      <c r="A703" s="71">
        <v>701</v>
      </c>
      <c r="B703" t="s">
        <v>776</v>
      </c>
      <c r="C703" t="s">
        <v>312</v>
      </c>
      <c r="D703" t="s">
        <v>170</v>
      </c>
      <c r="E703" t="s">
        <v>37</v>
      </c>
      <c r="F703" t="s">
        <v>171</v>
      </c>
      <c r="G703">
        <v>1.280313947121572E-6</v>
      </c>
      <c r="H703">
        <v>6.2829686143285942E-6</v>
      </c>
      <c r="I703">
        <v>7.2533932033045879E-6</v>
      </c>
    </row>
    <row r="704" spans="1:9" x14ac:dyDescent="0.3">
      <c r="A704" s="71">
        <v>702</v>
      </c>
      <c r="B704" t="s">
        <v>777</v>
      </c>
      <c r="C704" t="s">
        <v>312</v>
      </c>
      <c r="D704" t="s">
        <v>170</v>
      </c>
      <c r="E704" t="s">
        <v>37</v>
      </c>
      <c r="F704" t="s">
        <v>171</v>
      </c>
      <c r="G704">
        <v>2.3565224259254459E-8</v>
      </c>
      <c r="H704">
        <v>4.205584453913047E-9</v>
      </c>
      <c r="I704">
        <v>4.1337071225116204E-9</v>
      </c>
    </row>
    <row r="705" spans="1:9" x14ac:dyDescent="0.3">
      <c r="A705" s="71">
        <v>703</v>
      </c>
      <c r="B705" t="s">
        <v>778</v>
      </c>
      <c r="C705" t="s">
        <v>297</v>
      </c>
      <c r="D705" t="s">
        <v>170</v>
      </c>
      <c r="E705" t="s">
        <v>37</v>
      </c>
      <c r="F705" t="s">
        <v>171</v>
      </c>
      <c r="G705">
        <v>1.0634161711220359E-5</v>
      </c>
      <c r="H705">
        <v>7.6810440891270722E-5</v>
      </c>
      <c r="I705">
        <v>4.8722688300919864E-3</v>
      </c>
    </row>
    <row r="706" spans="1:9" x14ac:dyDescent="0.3">
      <c r="A706" s="71">
        <v>704</v>
      </c>
      <c r="B706" t="s">
        <v>778</v>
      </c>
      <c r="C706" t="s">
        <v>312</v>
      </c>
      <c r="D706" t="s">
        <v>170</v>
      </c>
      <c r="E706" t="s">
        <v>37</v>
      </c>
      <c r="F706" t="s">
        <v>171</v>
      </c>
      <c r="G706">
        <v>3.3395288706823149E-9</v>
      </c>
      <c r="H706">
        <v>3.1563355926485491E-8</v>
      </c>
      <c r="I706">
        <v>2.6898190654245619E-8</v>
      </c>
    </row>
    <row r="707" spans="1:9" x14ac:dyDescent="0.3">
      <c r="A707" s="71">
        <v>705</v>
      </c>
      <c r="B707" t="s">
        <v>782</v>
      </c>
      <c r="C707" t="s">
        <v>297</v>
      </c>
      <c r="D707" t="s">
        <v>170</v>
      </c>
      <c r="E707" t="s">
        <v>37</v>
      </c>
      <c r="F707" t="s">
        <v>171</v>
      </c>
      <c r="G707">
        <v>2.2634122880148501E-11</v>
      </c>
      <c r="H707">
        <v>2.5704530603775658E-10</v>
      </c>
      <c r="I707">
        <v>1.6373065905738081E-10</v>
      </c>
    </row>
    <row r="708" spans="1:9" x14ac:dyDescent="0.3">
      <c r="A708" s="71">
        <v>706</v>
      </c>
      <c r="B708" t="s">
        <v>338</v>
      </c>
      <c r="C708" t="s">
        <v>297</v>
      </c>
      <c r="D708" t="s">
        <v>170</v>
      </c>
      <c r="E708" t="s">
        <v>37</v>
      </c>
      <c r="F708" t="s">
        <v>171</v>
      </c>
      <c r="G708">
        <v>4.7801898165238027E-7</v>
      </c>
      <c r="H708">
        <v>1.1373414831275739E-5</v>
      </c>
      <c r="I708">
        <v>8.2828483027787067E-5</v>
      </c>
    </row>
    <row r="709" spans="1:9" x14ac:dyDescent="0.3">
      <c r="A709" s="71">
        <v>707</v>
      </c>
      <c r="B709" t="s">
        <v>338</v>
      </c>
      <c r="C709" t="s">
        <v>312</v>
      </c>
      <c r="D709" t="s">
        <v>170</v>
      </c>
      <c r="E709" t="s">
        <v>37</v>
      </c>
      <c r="F709" t="s">
        <v>171</v>
      </c>
      <c r="G709">
        <v>1.6260760598654049E-6</v>
      </c>
      <c r="H709">
        <v>4.0114173296527464E-6</v>
      </c>
      <c r="I709">
        <v>4.8738573713729068E-6</v>
      </c>
    </row>
    <row r="710" spans="1:9" x14ac:dyDescent="0.3">
      <c r="A710" s="71">
        <v>708</v>
      </c>
      <c r="B710" t="s">
        <v>783</v>
      </c>
      <c r="C710" t="s">
        <v>312</v>
      </c>
      <c r="D710" t="s">
        <v>170</v>
      </c>
      <c r="E710" t="s">
        <v>37</v>
      </c>
      <c r="F710" t="s">
        <v>171</v>
      </c>
      <c r="G710">
        <v>3.9405426495653788E-8</v>
      </c>
      <c r="H710">
        <v>3.7179309871470497E-8</v>
      </c>
      <c r="I710">
        <v>3.6427233844726408E-8</v>
      </c>
    </row>
    <row r="711" spans="1:9" x14ac:dyDescent="0.3">
      <c r="A711" s="71">
        <v>709</v>
      </c>
      <c r="B711" t="s">
        <v>958</v>
      </c>
      <c r="C711" t="s">
        <v>297</v>
      </c>
      <c r="D711" t="s">
        <v>170</v>
      </c>
      <c r="E711" t="s">
        <v>237</v>
      </c>
      <c r="F711" t="s">
        <v>171</v>
      </c>
      <c r="G711">
        <v>3.9040785349764988E-11</v>
      </c>
      <c r="H711">
        <v>8.5976066697709619E-10</v>
      </c>
      <c r="I711">
        <v>9.9531041572731472E-10</v>
      </c>
    </row>
    <row r="712" spans="1:9" x14ac:dyDescent="0.3">
      <c r="A712" s="71">
        <v>710</v>
      </c>
      <c r="B712" t="s">
        <v>395</v>
      </c>
      <c r="C712" t="s">
        <v>297</v>
      </c>
      <c r="D712" t="s">
        <v>170</v>
      </c>
      <c r="E712" t="s">
        <v>237</v>
      </c>
      <c r="F712" t="s">
        <v>171</v>
      </c>
      <c r="G712">
        <v>0.4940103460863054</v>
      </c>
      <c r="H712">
        <v>2.1158848216999369</v>
      </c>
      <c r="I712">
        <v>2.1267474935576911</v>
      </c>
    </row>
    <row r="713" spans="1:9" x14ac:dyDescent="0.3">
      <c r="A713" s="71">
        <v>711</v>
      </c>
      <c r="B713" t="s">
        <v>395</v>
      </c>
      <c r="C713" t="s">
        <v>312</v>
      </c>
      <c r="D713" t="s">
        <v>170</v>
      </c>
      <c r="E713" t="s">
        <v>237</v>
      </c>
      <c r="F713" t="s">
        <v>171</v>
      </c>
      <c r="G713">
        <v>9.849639453808482E-4</v>
      </c>
      <c r="H713">
        <v>7.9232020339018803E-3</v>
      </c>
      <c r="I713">
        <v>1.209435401211786E-2</v>
      </c>
    </row>
    <row r="714" spans="1:9" x14ac:dyDescent="0.3">
      <c r="A714" s="71">
        <v>712</v>
      </c>
      <c r="B714" t="s">
        <v>795</v>
      </c>
      <c r="C714" t="s">
        <v>297</v>
      </c>
      <c r="D714" t="s">
        <v>170</v>
      </c>
      <c r="E714" t="s">
        <v>37</v>
      </c>
      <c r="F714" t="s">
        <v>171</v>
      </c>
      <c r="G714">
        <v>3.3665543049701992E-7</v>
      </c>
      <c r="H714">
        <v>3.1580804277375168E-6</v>
      </c>
      <c r="I714">
        <v>6.2636980808819998E-6</v>
      </c>
    </row>
    <row r="715" spans="1:9" x14ac:dyDescent="0.3">
      <c r="A715" s="71">
        <v>713</v>
      </c>
      <c r="B715" t="s">
        <v>795</v>
      </c>
      <c r="C715" t="s">
        <v>312</v>
      </c>
      <c r="D715" t="s">
        <v>170</v>
      </c>
      <c r="E715" t="s">
        <v>37</v>
      </c>
      <c r="F715" t="s">
        <v>171</v>
      </c>
      <c r="G715">
        <v>5.2444724279249447E-9</v>
      </c>
      <c r="H715">
        <v>2.6411681096672971E-8</v>
      </c>
      <c r="I715">
        <v>3.4455392342191278E-8</v>
      </c>
    </row>
    <row r="716" spans="1:9" x14ac:dyDescent="0.3">
      <c r="A716" s="71">
        <v>714</v>
      </c>
      <c r="B716" t="s">
        <v>796</v>
      </c>
      <c r="C716" t="s">
        <v>297</v>
      </c>
      <c r="D716" t="s">
        <v>170</v>
      </c>
      <c r="E716" t="s">
        <v>37</v>
      </c>
      <c r="F716" t="s">
        <v>171</v>
      </c>
      <c r="G716">
        <v>9.093012074055714E-3</v>
      </c>
      <c r="H716">
        <v>9.5041276699246557E-2</v>
      </c>
      <c r="I716">
        <v>0.1029192402626338</v>
      </c>
    </row>
    <row r="717" spans="1:9" x14ac:dyDescent="0.3">
      <c r="A717" s="71">
        <v>715</v>
      </c>
      <c r="B717" t="s">
        <v>796</v>
      </c>
      <c r="C717" t="s">
        <v>312</v>
      </c>
      <c r="D717" t="s">
        <v>170</v>
      </c>
      <c r="E717" t="s">
        <v>37</v>
      </c>
      <c r="F717" t="s">
        <v>171</v>
      </c>
      <c r="G717">
        <v>2.241237011101834E-6</v>
      </c>
      <c r="H717">
        <v>1.131805299492779E-5</v>
      </c>
      <c r="I717">
        <v>1.024577997187105E-5</v>
      </c>
    </row>
    <row r="718" spans="1:9" x14ac:dyDescent="0.3">
      <c r="A718" s="71">
        <v>716</v>
      </c>
      <c r="B718" t="s">
        <v>798</v>
      </c>
      <c r="C718" t="s">
        <v>297</v>
      </c>
      <c r="D718" t="s">
        <v>170</v>
      </c>
      <c r="E718" t="s">
        <v>37</v>
      </c>
      <c r="F718" t="s">
        <v>171</v>
      </c>
      <c r="G718">
        <v>4.3423319847291931E-13</v>
      </c>
      <c r="H718">
        <v>8.3959565935802805E-13</v>
      </c>
      <c r="I718">
        <v>2.661996833300053E-12</v>
      </c>
    </row>
    <row r="719" spans="1:9" x14ac:dyDescent="0.3">
      <c r="A719" s="71">
        <v>717</v>
      </c>
      <c r="B719" t="s">
        <v>798</v>
      </c>
      <c r="C719" t="s">
        <v>312</v>
      </c>
      <c r="D719" t="s">
        <v>170</v>
      </c>
      <c r="E719" t="s">
        <v>37</v>
      </c>
      <c r="F719" t="s">
        <v>171</v>
      </c>
      <c r="G719">
        <v>0</v>
      </c>
      <c r="H719">
        <v>0</v>
      </c>
      <c r="I719">
        <v>0</v>
      </c>
    </row>
    <row r="720" spans="1:9" x14ac:dyDescent="0.3">
      <c r="A720" s="71">
        <v>718</v>
      </c>
      <c r="B720" t="s">
        <v>800</v>
      </c>
      <c r="C720" t="s">
        <v>297</v>
      </c>
      <c r="D720" t="s">
        <v>170</v>
      </c>
      <c r="E720" t="s">
        <v>37</v>
      </c>
      <c r="F720" t="s">
        <v>171</v>
      </c>
      <c r="G720">
        <v>4.8120147771486487E-5</v>
      </c>
      <c r="H720">
        <v>2.886465038314125E-4</v>
      </c>
      <c r="I720">
        <v>5.1102488764037516E-4</v>
      </c>
    </row>
    <row r="721" spans="1:9" x14ac:dyDescent="0.3">
      <c r="A721" s="71">
        <v>719</v>
      </c>
      <c r="B721" t="s">
        <v>800</v>
      </c>
      <c r="C721" t="s">
        <v>312</v>
      </c>
      <c r="D721" t="s">
        <v>170</v>
      </c>
      <c r="E721" t="s">
        <v>37</v>
      </c>
      <c r="F721" t="s">
        <v>171</v>
      </c>
      <c r="G721">
        <v>1.910739597780447E-6</v>
      </c>
      <c r="H721">
        <v>1.3642719402221711E-5</v>
      </c>
      <c r="I721">
        <v>2.0260626381314221E-5</v>
      </c>
    </row>
    <row r="722" spans="1:9" x14ac:dyDescent="0.3">
      <c r="A722" s="71">
        <v>720</v>
      </c>
      <c r="B722" t="s">
        <v>802</v>
      </c>
      <c r="C722" t="s">
        <v>297</v>
      </c>
      <c r="D722" t="s">
        <v>170</v>
      </c>
      <c r="E722" t="s">
        <v>37</v>
      </c>
      <c r="F722" t="s">
        <v>171</v>
      </c>
      <c r="G722">
        <v>2.0087008016953538E-5</v>
      </c>
      <c r="H722">
        <v>2.040875038429576E-4</v>
      </c>
      <c r="I722">
        <v>4.7778899498655217E-4</v>
      </c>
    </row>
    <row r="723" spans="1:9" x14ac:dyDescent="0.3">
      <c r="A723" s="71">
        <v>721</v>
      </c>
      <c r="B723" t="s">
        <v>802</v>
      </c>
      <c r="C723" t="s">
        <v>312</v>
      </c>
      <c r="D723" t="s">
        <v>170</v>
      </c>
      <c r="E723" t="s">
        <v>37</v>
      </c>
      <c r="F723" t="s">
        <v>171</v>
      </c>
      <c r="G723">
        <v>1.7952360004195401E-10</v>
      </c>
      <c r="H723">
        <v>7.9646021947820713E-10</v>
      </c>
      <c r="I723">
        <v>1.165494746393922E-9</v>
      </c>
    </row>
    <row r="724" spans="1:9" x14ac:dyDescent="0.3">
      <c r="A724" s="71">
        <v>722</v>
      </c>
      <c r="B724" t="s">
        <v>805</v>
      </c>
      <c r="C724" t="s">
        <v>312</v>
      </c>
      <c r="D724" t="s">
        <v>170</v>
      </c>
      <c r="E724" t="s">
        <v>37</v>
      </c>
      <c r="F724" t="s">
        <v>171</v>
      </c>
      <c r="G724">
        <v>0</v>
      </c>
      <c r="H724">
        <v>0</v>
      </c>
      <c r="I724">
        <v>0</v>
      </c>
    </row>
    <row r="725" spans="1:9" x14ac:dyDescent="0.3">
      <c r="A725" s="71">
        <v>723</v>
      </c>
      <c r="B725" t="s">
        <v>814</v>
      </c>
      <c r="C725" t="s">
        <v>297</v>
      </c>
      <c r="D725" t="s">
        <v>170</v>
      </c>
      <c r="E725" t="s">
        <v>237</v>
      </c>
      <c r="F725" t="s">
        <v>171</v>
      </c>
      <c r="G725">
        <v>0.372021574001691</v>
      </c>
      <c r="H725">
        <v>0.38691387305272051</v>
      </c>
      <c r="I725">
        <v>0.41557130986818103</v>
      </c>
    </row>
    <row r="726" spans="1:9" x14ac:dyDescent="0.3">
      <c r="A726" s="71">
        <v>724</v>
      </c>
      <c r="B726" t="s">
        <v>814</v>
      </c>
      <c r="C726" t="s">
        <v>312</v>
      </c>
      <c r="D726" t="s">
        <v>170</v>
      </c>
      <c r="E726" t="s">
        <v>237</v>
      </c>
      <c r="F726" t="s">
        <v>171</v>
      </c>
      <c r="G726">
        <v>1.3912363957260419E-4</v>
      </c>
      <c r="H726">
        <v>1.1191322028087901E-3</v>
      </c>
      <c r="I726">
        <v>1.7082968582137789E-3</v>
      </c>
    </row>
    <row r="727" spans="1:9" x14ac:dyDescent="0.3">
      <c r="A727" s="71">
        <v>725</v>
      </c>
      <c r="B727" t="s">
        <v>815</v>
      </c>
      <c r="C727" t="s">
        <v>297</v>
      </c>
      <c r="D727" t="s">
        <v>170</v>
      </c>
      <c r="E727" t="s">
        <v>237</v>
      </c>
      <c r="F727" t="s">
        <v>171</v>
      </c>
      <c r="G727">
        <v>240.3595644832823</v>
      </c>
      <c r="H727">
        <v>6281.24616327886</v>
      </c>
      <c r="I727">
        <v>9219.1379872710731</v>
      </c>
    </row>
    <row r="728" spans="1:9" x14ac:dyDescent="0.3">
      <c r="A728" s="71">
        <v>726</v>
      </c>
      <c r="B728" t="s">
        <v>815</v>
      </c>
      <c r="C728" t="s">
        <v>301</v>
      </c>
      <c r="D728" t="s">
        <v>170</v>
      </c>
      <c r="E728" t="s">
        <v>237</v>
      </c>
      <c r="F728" t="s">
        <v>171</v>
      </c>
      <c r="G728">
        <v>8347.7449132802831</v>
      </c>
      <c r="H728">
        <v>222417.7819233819</v>
      </c>
      <c r="I728">
        <v>326290.17653665011</v>
      </c>
    </row>
    <row r="729" spans="1:9" x14ac:dyDescent="0.3">
      <c r="A729" s="71">
        <v>727</v>
      </c>
      <c r="B729" t="s">
        <v>815</v>
      </c>
      <c r="C729" t="s">
        <v>312</v>
      </c>
      <c r="D729" t="s">
        <v>170</v>
      </c>
      <c r="E729" t="s">
        <v>237</v>
      </c>
      <c r="F729" t="s">
        <v>171</v>
      </c>
      <c r="G729">
        <v>1.624358439989998E-3</v>
      </c>
      <c r="H729">
        <v>1.3069086504569401E-2</v>
      </c>
      <c r="I729">
        <v>1.9949273955766629E-2</v>
      </c>
    </row>
    <row r="730" spans="1:9" x14ac:dyDescent="0.3">
      <c r="A730" s="71">
        <v>728</v>
      </c>
      <c r="B730" t="s">
        <v>342</v>
      </c>
      <c r="C730" t="s">
        <v>297</v>
      </c>
      <c r="D730" t="s">
        <v>170</v>
      </c>
      <c r="E730" t="s">
        <v>37</v>
      </c>
      <c r="F730" t="s">
        <v>171</v>
      </c>
      <c r="G730">
        <v>8.0232160015885118E-5</v>
      </c>
      <c r="H730">
        <v>4.6904148714601668E-4</v>
      </c>
      <c r="I730">
        <v>4.4822664615218512E-4</v>
      </c>
    </row>
    <row r="731" spans="1:9" x14ac:dyDescent="0.3">
      <c r="A731" s="71">
        <v>729</v>
      </c>
      <c r="B731" t="s">
        <v>342</v>
      </c>
      <c r="C731" t="s">
        <v>497</v>
      </c>
      <c r="D731" t="s">
        <v>170</v>
      </c>
      <c r="E731" t="s">
        <v>37</v>
      </c>
      <c r="F731" t="s">
        <v>171</v>
      </c>
      <c r="G731">
        <v>1.120865208129498E-13</v>
      </c>
      <c r="H731">
        <v>1.2572092193946061E-13</v>
      </c>
      <c r="I731">
        <v>1.2086674419935381E-13</v>
      </c>
    </row>
    <row r="732" spans="1:9" x14ac:dyDescent="0.3">
      <c r="A732" s="71">
        <v>730</v>
      </c>
      <c r="B732" t="s">
        <v>342</v>
      </c>
      <c r="C732" t="s">
        <v>312</v>
      </c>
      <c r="D732" t="s">
        <v>170</v>
      </c>
      <c r="E732" t="s">
        <v>37</v>
      </c>
      <c r="F732" t="s">
        <v>171</v>
      </c>
      <c r="G732">
        <v>4.9487190104380218E-6</v>
      </c>
      <c r="H732">
        <v>3.3910602033145679E-5</v>
      </c>
      <c r="I732">
        <v>3.153051718759221E-5</v>
      </c>
    </row>
    <row r="733" spans="1:9" x14ac:dyDescent="0.3">
      <c r="A733" s="71">
        <v>731</v>
      </c>
      <c r="B733" t="s">
        <v>343</v>
      </c>
      <c r="C733" t="s">
        <v>297</v>
      </c>
      <c r="D733" t="s">
        <v>170</v>
      </c>
      <c r="E733" t="s">
        <v>37</v>
      </c>
      <c r="F733" t="s">
        <v>171</v>
      </c>
      <c r="G733">
        <v>4.7970059374510662E-5</v>
      </c>
      <c r="H733">
        <v>2.4008400034350951E-4</v>
      </c>
      <c r="I733">
        <v>4.8454422063942199E-4</v>
      </c>
    </row>
    <row r="734" spans="1:9" x14ac:dyDescent="0.3">
      <c r="A734" s="71">
        <v>732</v>
      </c>
      <c r="B734" t="s">
        <v>343</v>
      </c>
      <c r="C734" t="s">
        <v>312</v>
      </c>
      <c r="D734" t="s">
        <v>170</v>
      </c>
      <c r="E734" t="s">
        <v>37</v>
      </c>
      <c r="F734" t="s">
        <v>171</v>
      </c>
      <c r="G734">
        <v>2.8230552808333379E-4</v>
      </c>
      <c r="H734">
        <v>1.365676546015234E-3</v>
      </c>
      <c r="I734">
        <v>1.096561625451504E-3</v>
      </c>
    </row>
    <row r="735" spans="1:9" x14ac:dyDescent="0.3">
      <c r="A735" s="71">
        <v>733</v>
      </c>
      <c r="B735" t="s">
        <v>345</v>
      </c>
      <c r="C735" t="s">
        <v>297</v>
      </c>
      <c r="D735" t="s">
        <v>170</v>
      </c>
      <c r="E735" t="s">
        <v>37</v>
      </c>
      <c r="F735" t="s">
        <v>171</v>
      </c>
      <c r="G735">
        <v>3.0849528218829492E-7</v>
      </c>
      <c r="H735">
        <v>3.0635208852511612E-8</v>
      </c>
      <c r="I735">
        <v>2.261664870641955E-7</v>
      </c>
    </row>
    <row r="736" spans="1:9" x14ac:dyDescent="0.3">
      <c r="A736" s="71">
        <v>734</v>
      </c>
      <c r="B736" t="s">
        <v>345</v>
      </c>
      <c r="C736" t="s">
        <v>312</v>
      </c>
      <c r="D736" t="s">
        <v>170</v>
      </c>
      <c r="E736" t="s">
        <v>37</v>
      </c>
      <c r="F736" t="s">
        <v>171</v>
      </c>
      <c r="G736">
        <v>1.7325718992512371E-9</v>
      </c>
      <c r="H736">
        <v>8.2414985262844424E-9</v>
      </c>
      <c r="I736">
        <v>6.0974868648275231E-9</v>
      </c>
    </row>
    <row r="737" spans="1:9" x14ac:dyDescent="0.3">
      <c r="A737" s="71">
        <v>735</v>
      </c>
      <c r="B737" t="s">
        <v>17</v>
      </c>
      <c r="C737" t="s">
        <v>312</v>
      </c>
      <c r="D737" t="s">
        <v>170</v>
      </c>
      <c r="E737" t="s">
        <v>37</v>
      </c>
      <c r="F737" t="s">
        <v>171</v>
      </c>
      <c r="G737">
        <v>0</v>
      </c>
      <c r="H737">
        <v>0</v>
      </c>
      <c r="I737">
        <v>0</v>
      </c>
    </row>
    <row r="738" spans="1:9" x14ac:dyDescent="0.3">
      <c r="A738" s="71">
        <v>736</v>
      </c>
      <c r="B738" t="s">
        <v>347</v>
      </c>
      <c r="C738" t="s">
        <v>297</v>
      </c>
      <c r="D738" t="s">
        <v>170</v>
      </c>
      <c r="E738" t="s">
        <v>37</v>
      </c>
      <c r="F738" t="s">
        <v>171</v>
      </c>
      <c r="G738">
        <v>1.6886346519552449E-4</v>
      </c>
      <c r="H738">
        <v>1.1421055978969709E-3</v>
      </c>
      <c r="I738">
        <v>1.411619033853378E-3</v>
      </c>
    </row>
    <row r="739" spans="1:9" x14ac:dyDescent="0.3">
      <c r="A739" s="71">
        <v>737</v>
      </c>
      <c r="B739" t="s">
        <v>347</v>
      </c>
      <c r="C739" t="s">
        <v>312</v>
      </c>
      <c r="D739" t="s">
        <v>170</v>
      </c>
      <c r="E739" t="s">
        <v>37</v>
      </c>
      <c r="F739" t="s">
        <v>171</v>
      </c>
      <c r="G739">
        <v>2.6564884824834701E-6</v>
      </c>
      <c r="H739">
        <v>1.442699797261234E-5</v>
      </c>
      <c r="I739">
        <v>1.444476883108785E-5</v>
      </c>
    </row>
    <row r="740" spans="1:9" x14ac:dyDescent="0.3">
      <c r="A740" s="71">
        <v>738</v>
      </c>
      <c r="B740" t="s">
        <v>27</v>
      </c>
      <c r="C740" t="s">
        <v>297</v>
      </c>
      <c r="D740" t="s">
        <v>170</v>
      </c>
      <c r="E740" t="s">
        <v>37</v>
      </c>
      <c r="F740" t="s">
        <v>171</v>
      </c>
      <c r="G740">
        <v>9.0238411451622921E-5</v>
      </c>
      <c r="H740">
        <v>2.9443263960931979E-3</v>
      </c>
      <c r="I740">
        <v>4.8383510356716231E-3</v>
      </c>
    </row>
    <row r="741" spans="1:9" x14ac:dyDescent="0.3">
      <c r="A741" s="71">
        <v>739</v>
      </c>
      <c r="B741" t="s">
        <v>27</v>
      </c>
      <c r="C741" t="s">
        <v>312</v>
      </c>
      <c r="D741" t="s">
        <v>170</v>
      </c>
      <c r="E741" t="s">
        <v>37</v>
      </c>
      <c r="F741" t="s">
        <v>171</v>
      </c>
      <c r="G741">
        <v>1.16005329868165E-5</v>
      </c>
      <c r="H741">
        <v>5.6014757928335581E-5</v>
      </c>
      <c r="I741">
        <v>4.6138570465987597E-5</v>
      </c>
    </row>
    <row r="742" spans="1:9" x14ac:dyDescent="0.3">
      <c r="A742" s="71">
        <v>740</v>
      </c>
      <c r="B742" t="s">
        <v>829</v>
      </c>
      <c r="C742" t="s">
        <v>297</v>
      </c>
      <c r="D742" t="s">
        <v>170</v>
      </c>
      <c r="E742" t="s">
        <v>37</v>
      </c>
      <c r="F742" t="s">
        <v>171</v>
      </c>
      <c r="G742">
        <v>2.257829545375726</v>
      </c>
      <c r="H742">
        <v>9.8438694100407584</v>
      </c>
      <c r="I742">
        <v>18.3053000318512</v>
      </c>
    </row>
    <row r="743" spans="1:9" x14ac:dyDescent="0.3">
      <c r="A743" s="71">
        <v>741</v>
      </c>
      <c r="B743" t="s">
        <v>829</v>
      </c>
      <c r="C743" t="s">
        <v>497</v>
      </c>
      <c r="D743" t="s">
        <v>170</v>
      </c>
      <c r="E743" t="s">
        <v>37</v>
      </c>
      <c r="F743" t="s">
        <v>171</v>
      </c>
      <c r="G743">
        <v>9.4115103313171634E-9</v>
      </c>
      <c r="H743">
        <v>1.055637118447762E-8</v>
      </c>
      <c r="I743">
        <v>1.014877693589609E-8</v>
      </c>
    </row>
    <row r="744" spans="1:9" x14ac:dyDescent="0.3">
      <c r="A744" s="71">
        <v>742</v>
      </c>
      <c r="B744" t="s">
        <v>829</v>
      </c>
      <c r="C744" t="s">
        <v>312</v>
      </c>
      <c r="D744" t="s">
        <v>170</v>
      </c>
      <c r="E744" t="s">
        <v>37</v>
      </c>
      <c r="F744" t="s">
        <v>171</v>
      </c>
      <c r="G744">
        <v>0.1816872938406725</v>
      </c>
      <c r="H744">
        <v>1.0125824741880001</v>
      </c>
      <c r="I744">
        <v>1.14200198112358</v>
      </c>
    </row>
    <row r="745" spans="1:9" x14ac:dyDescent="0.3">
      <c r="A745" s="71">
        <v>743</v>
      </c>
      <c r="B745" t="s">
        <v>830</v>
      </c>
      <c r="C745" t="s">
        <v>297</v>
      </c>
      <c r="D745" t="s">
        <v>170</v>
      </c>
      <c r="E745" t="s">
        <v>37</v>
      </c>
      <c r="F745" t="s">
        <v>171</v>
      </c>
      <c r="G745">
        <v>0</v>
      </c>
      <c r="H745">
        <v>0</v>
      </c>
      <c r="I745">
        <v>0</v>
      </c>
    </row>
    <row r="746" spans="1:9" x14ac:dyDescent="0.3">
      <c r="A746" s="71">
        <v>744</v>
      </c>
      <c r="B746" t="s">
        <v>830</v>
      </c>
      <c r="C746" t="s">
        <v>312</v>
      </c>
      <c r="D746" t="s">
        <v>170</v>
      </c>
      <c r="E746" t="s">
        <v>37</v>
      </c>
      <c r="F746" t="s">
        <v>171</v>
      </c>
      <c r="G746">
        <v>9.5433802834378126E-5</v>
      </c>
      <c r="H746">
        <v>5.8485448739234154E-4</v>
      </c>
      <c r="I746">
        <v>3.3602679743313619E-4</v>
      </c>
    </row>
    <row r="747" spans="1:9" x14ac:dyDescent="0.3">
      <c r="A747" s="71">
        <v>745</v>
      </c>
      <c r="B747" t="s">
        <v>831</v>
      </c>
      <c r="C747" t="s">
        <v>297</v>
      </c>
      <c r="D747" t="s">
        <v>170</v>
      </c>
      <c r="E747" t="s">
        <v>37</v>
      </c>
      <c r="F747" t="s">
        <v>171</v>
      </c>
      <c r="G747">
        <v>8.2364135527354424E-7</v>
      </c>
      <c r="H747">
        <v>1.739605834959423E-6</v>
      </c>
      <c r="I747">
        <v>3.14612383624936E-6</v>
      </c>
    </row>
    <row r="748" spans="1:9" x14ac:dyDescent="0.3">
      <c r="A748" s="71">
        <v>746</v>
      </c>
      <c r="B748" t="s">
        <v>831</v>
      </c>
      <c r="C748" t="s">
        <v>312</v>
      </c>
      <c r="D748" t="s">
        <v>170</v>
      </c>
      <c r="E748" t="s">
        <v>37</v>
      </c>
      <c r="F748" t="s">
        <v>171</v>
      </c>
      <c r="G748">
        <v>1.067733435753703E-4</v>
      </c>
      <c r="H748">
        <v>1.6109172010680799E-5</v>
      </c>
      <c r="I748">
        <v>2.3810201667811171E-5</v>
      </c>
    </row>
    <row r="749" spans="1:9" x14ac:dyDescent="0.3">
      <c r="A749" s="71">
        <v>747</v>
      </c>
      <c r="B749" t="s">
        <v>349</v>
      </c>
      <c r="C749" t="s">
        <v>297</v>
      </c>
      <c r="D749" t="s">
        <v>170</v>
      </c>
      <c r="E749" t="s">
        <v>37</v>
      </c>
      <c r="F749" t="s">
        <v>171</v>
      </c>
      <c r="G749">
        <v>4.9857549206601134E-9</v>
      </c>
      <c r="H749">
        <v>3.898736783279904E-8</v>
      </c>
      <c r="I749">
        <v>2.171551628186916E-6</v>
      </c>
    </row>
    <row r="750" spans="1:9" x14ac:dyDescent="0.3">
      <c r="A750" s="71">
        <v>748</v>
      </c>
      <c r="B750" t="s">
        <v>349</v>
      </c>
      <c r="C750" t="s">
        <v>312</v>
      </c>
      <c r="D750" t="s">
        <v>170</v>
      </c>
      <c r="E750" t="s">
        <v>37</v>
      </c>
      <c r="F750" t="s">
        <v>171</v>
      </c>
      <c r="G750">
        <v>1.231468590332587E-6</v>
      </c>
      <c r="H750">
        <v>9.3774916791090025E-6</v>
      </c>
      <c r="I750">
        <v>8.3776375372849963E-6</v>
      </c>
    </row>
    <row r="751" spans="1:9" x14ac:dyDescent="0.3">
      <c r="A751" s="71">
        <v>749</v>
      </c>
      <c r="B751" t="s">
        <v>407</v>
      </c>
      <c r="C751" t="s">
        <v>297</v>
      </c>
      <c r="D751" t="s">
        <v>170</v>
      </c>
      <c r="E751" t="s">
        <v>237</v>
      </c>
      <c r="F751" t="s">
        <v>171</v>
      </c>
      <c r="G751">
        <v>0.31274909588248229</v>
      </c>
      <c r="H751">
        <v>2.563662406161717E-2</v>
      </c>
      <c r="I751">
        <v>2.2275758048657689E-2</v>
      </c>
    </row>
    <row r="752" spans="1:9" x14ac:dyDescent="0.3">
      <c r="A752" s="71">
        <v>750</v>
      </c>
      <c r="B752" t="s">
        <v>351</v>
      </c>
      <c r="C752" t="s">
        <v>297</v>
      </c>
      <c r="D752" t="s">
        <v>170</v>
      </c>
      <c r="E752" t="s">
        <v>37</v>
      </c>
      <c r="F752" t="s">
        <v>171</v>
      </c>
      <c r="G752">
        <v>4.3718020039797523E-5</v>
      </c>
      <c r="H752">
        <v>1.7861760268780309E-4</v>
      </c>
      <c r="I752">
        <v>1.5168257882529999E-4</v>
      </c>
    </row>
    <row r="753" spans="1:9" x14ac:dyDescent="0.3">
      <c r="A753" s="71">
        <v>751</v>
      </c>
      <c r="B753" t="s">
        <v>351</v>
      </c>
      <c r="C753" t="s">
        <v>312</v>
      </c>
      <c r="D753" t="s">
        <v>170</v>
      </c>
      <c r="E753" t="s">
        <v>37</v>
      </c>
      <c r="F753" t="s">
        <v>171</v>
      </c>
      <c r="G753">
        <v>3.3832758301740902E-5</v>
      </c>
      <c r="H753">
        <v>1.762985137993862E-4</v>
      </c>
      <c r="I753">
        <v>1.4484739401712679E-4</v>
      </c>
    </row>
    <row r="754" spans="1:9" x14ac:dyDescent="0.3">
      <c r="A754" s="71">
        <v>752</v>
      </c>
      <c r="B754" t="s">
        <v>261</v>
      </c>
      <c r="C754" t="s">
        <v>297</v>
      </c>
      <c r="D754" t="s">
        <v>170</v>
      </c>
      <c r="E754" t="s">
        <v>37</v>
      </c>
      <c r="F754" t="s">
        <v>171</v>
      </c>
      <c r="G754">
        <v>3.3028450465011209E-6</v>
      </c>
      <c r="H754">
        <v>1.054010826849583E-4</v>
      </c>
      <c r="I754">
        <v>1.7793640774530571E-4</v>
      </c>
    </row>
    <row r="755" spans="1:9" x14ac:dyDescent="0.3">
      <c r="A755" s="71">
        <v>753</v>
      </c>
      <c r="B755" t="s">
        <v>261</v>
      </c>
      <c r="C755" t="s">
        <v>312</v>
      </c>
      <c r="D755" t="s">
        <v>170</v>
      </c>
      <c r="E755" t="s">
        <v>37</v>
      </c>
      <c r="F755" t="s">
        <v>171</v>
      </c>
      <c r="G755">
        <v>1.7109557128511299E-5</v>
      </c>
      <c r="H755">
        <v>8.2885189215286672E-5</v>
      </c>
      <c r="I755">
        <v>6.6763457150508513E-5</v>
      </c>
    </row>
    <row r="756" spans="1:9" x14ac:dyDescent="0.3">
      <c r="A756" s="71">
        <v>754</v>
      </c>
      <c r="B756" t="s">
        <v>28</v>
      </c>
      <c r="C756" t="s">
        <v>297</v>
      </c>
      <c r="D756" t="s">
        <v>170</v>
      </c>
      <c r="E756" t="s">
        <v>37</v>
      </c>
      <c r="F756" t="s">
        <v>171</v>
      </c>
      <c r="G756">
        <v>3.8297523489981192E-4</v>
      </c>
      <c r="H756">
        <v>4.7902325054986041E-3</v>
      </c>
      <c r="I756">
        <v>1.2956338424365501E-2</v>
      </c>
    </row>
    <row r="757" spans="1:9" x14ac:dyDescent="0.3">
      <c r="A757" s="71">
        <v>755</v>
      </c>
      <c r="B757" t="s">
        <v>28</v>
      </c>
      <c r="C757" t="s">
        <v>312</v>
      </c>
      <c r="D757" t="s">
        <v>170</v>
      </c>
      <c r="E757" t="s">
        <v>37</v>
      </c>
      <c r="F757" t="s">
        <v>171</v>
      </c>
      <c r="G757">
        <v>1.25394004733285E-4</v>
      </c>
      <c r="H757">
        <v>1.2499240976027899E-3</v>
      </c>
      <c r="I757">
        <v>1.402759729850589E-3</v>
      </c>
    </row>
    <row r="758" spans="1:9" x14ac:dyDescent="0.3">
      <c r="A758" s="71">
        <v>756</v>
      </c>
      <c r="B758" t="s">
        <v>934</v>
      </c>
      <c r="C758" t="s">
        <v>312</v>
      </c>
      <c r="D758" t="s">
        <v>170</v>
      </c>
      <c r="E758" t="s">
        <v>37</v>
      </c>
      <c r="F758" t="s">
        <v>171</v>
      </c>
      <c r="G758">
        <v>0</v>
      </c>
      <c r="H758">
        <v>0</v>
      </c>
      <c r="I758">
        <v>0</v>
      </c>
    </row>
    <row r="759" spans="1:9" x14ac:dyDescent="0.3">
      <c r="A759" s="71">
        <v>757</v>
      </c>
      <c r="B759" t="s">
        <v>352</v>
      </c>
      <c r="C759" t="s">
        <v>297</v>
      </c>
      <c r="D759" t="s">
        <v>170</v>
      </c>
      <c r="E759" t="s">
        <v>37</v>
      </c>
      <c r="F759" t="s">
        <v>171</v>
      </c>
      <c r="G759">
        <v>1.9971831155109949E-10</v>
      </c>
      <c r="H759">
        <v>5.1473105355394108E-9</v>
      </c>
      <c r="I759">
        <v>7.5492719944314376E-9</v>
      </c>
    </row>
    <row r="760" spans="1:9" x14ac:dyDescent="0.3">
      <c r="A760" s="71">
        <v>758</v>
      </c>
      <c r="B760" t="s">
        <v>959</v>
      </c>
      <c r="C760" t="s">
        <v>297</v>
      </c>
      <c r="D760" t="s">
        <v>170</v>
      </c>
      <c r="E760" t="s">
        <v>237</v>
      </c>
      <c r="F760" t="s">
        <v>171</v>
      </c>
      <c r="G760">
        <v>0.31609746628259833</v>
      </c>
      <c r="H760">
        <v>5.7479077488017012E-2</v>
      </c>
      <c r="I760">
        <v>5.3940415537398229E-2</v>
      </c>
    </row>
    <row r="761" spans="1:9" x14ac:dyDescent="0.3">
      <c r="A761" s="71">
        <v>759</v>
      </c>
      <c r="B761" t="s">
        <v>960</v>
      </c>
      <c r="C761" t="s">
        <v>297</v>
      </c>
      <c r="D761" t="s">
        <v>170</v>
      </c>
      <c r="E761" t="s">
        <v>237</v>
      </c>
      <c r="F761" t="s">
        <v>171</v>
      </c>
      <c r="G761">
        <v>3.8184754025203792E-5</v>
      </c>
      <c r="H761">
        <v>1.017396719930422E-3</v>
      </c>
      <c r="I761">
        <v>1.492536039534574E-3</v>
      </c>
    </row>
    <row r="762" spans="1:9" x14ac:dyDescent="0.3">
      <c r="A762" s="71">
        <v>760</v>
      </c>
      <c r="B762" t="s">
        <v>937</v>
      </c>
      <c r="C762" t="s">
        <v>297</v>
      </c>
      <c r="D762" t="s">
        <v>170</v>
      </c>
      <c r="E762" t="s">
        <v>237</v>
      </c>
      <c r="F762" t="s">
        <v>171</v>
      </c>
      <c r="G762">
        <v>0.35501719396169112</v>
      </c>
      <c r="H762">
        <v>0.29394623161759731</v>
      </c>
      <c r="I762">
        <v>0.29480727073845842</v>
      </c>
    </row>
    <row r="763" spans="1:9" x14ac:dyDescent="0.3">
      <c r="A763" s="71">
        <v>761</v>
      </c>
      <c r="B763" t="s">
        <v>937</v>
      </c>
      <c r="C763" t="s">
        <v>312</v>
      </c>
      <c r="D763" t="s">
        <v>170</v>
      </c>
      <c r="E763" t="s">
        <v>237</v>
      </c>
      <c r="F763" t="s">
        <v>171</v>
      </c>
      <c r="G763">
        <v>1.159363750412203E-4</v>
      </c>
      <c r="H763">
        <v>9.3261019525009501E-4</v>
      </c>
      <c r="I763">
        <v>1.423580746741966E-3</v>
      </c>
    </row>
    <row r="764" spans="1:9" x14ac:dyDescent="0.3">
      <c r="A764" s="71">
        <v>762</v>
      </c>
      <c r="B764" t="s">
        <v>275</v>
      </c>
      <c r="C764" t="s">
        <v>297</v>
      </c>
      <c r="D764" t="s">
        <v>170</v>
      </c>
      <c r="E764" t="s">
        <v>37</v>
      </c>
      <c r="F764" t="s">
        <v>171</v>
      </c>
      <c r="G764">
        <v>5.1643349245269958E-5</v>
      </c>
      <c r="H764">
        <v>3.6436995858920668E-4</v>
      </c>
      <c r="I764">
        <v>3.4806012748549999E-4</v>
      </c>
    </row>
    <row r="765" spans="1:9" x14ac:dyDescent="0.3">
      <c r="A765" s="71">
        <v>763</v>
      </c>
      <c r="B765" t="s">
        <v>275</v>
      </c>
      <c r="C765" t="s">
        <v>312</v>
      </c>
      <c r="D765" t="s">
        <v>170</v>
      </c>
      <c r="E765" t="s">
        <v>37</v>
      </c>
      <c r="F765" t="s">
        <v>171</v>
      </c>
      <c r="G765">
        <v>3.7431160701297689E-4</v>
      </c>
      <c r="H765">
        <v>2.8623301927544159E-3</v>
      </c>
      <c r="I765">
        <v>2.511879077952279E-3</v>
      </c>
    </row>
    <row r="766" spans="1:9" x14ac:dyDescent="0.3">
      <c r="A766" s="71">
        <v>764</v>
      </c>
      <c r="B766" t="s">
        <v>961</v>
      </c>
      <c r="C766" t="s">
        <v>297</v>
      </c>
      <c r="D766" t="s">
        <v>170</v>
      </c>
      <c r="E766" t="s">
        <v>237</v>
      </c>
      <c r="F766" t="s">
        <v>171</v>
      </c>
      <c r="G766">
        <v>8.9422818824081265</v>
      </c>
      <c r="H766">
        <v>239.63622405151699</v>
      </c>
      <c r="I766">
        <v>354.51329192458968</v>
      </c>
    </row>
    <row r="767" spans="1:9" x14ac:dyDescent="0.3">
      <c r="A767" s="71">
        <v>765</v>
      </c>
      <c r="B767" t="s">
        <v>939</v>
      </c>
      <c r="C767" t="s">
        <v>297</v>
      </c>
      <c r="D767" t="s">
        <v>170</v>
      </c>
      <c r="E767" t="s">
        <v>37</v>
      </c>
      <c r="F767" t="s">
        <v>171</v>
      </c>
      <c r="G767">
        <v>1.6965355506425169E-3</v>
      </c>
      <c r="H767">
        <v>1.445635655320116E-2</v>
      </c>
      <c r="I767">
        <v>2.5300174980885382E-2</v>
      </c>
    </row>
    <row r="768" spans="1:9" x14ac:dyDescent="0.3">
      <c r="A768" s="71">
        <v>766</v>
      </c>
      <c r="B768" t="s">
        <v>939</v>
      </c>
      <c r="C768" t="s">
        <v>312</v>
      </c>
      <c r="D768" t="s">
        <v>170</v>
      </c>
      <c r="E768" t="s">
        <v>37</v>
      </c>
      <c r="F768" t="s">
        <v>171</v>
      </c>
      <c r="G768">
        <v>4.6451837548685192E-4</v>
      </c>
      <c r="H768">
        <v>4.0191978280470176E-3</v>
      </c>
      <c r="I768">
        <v>3.941047538719631E-3</v>
      </c>
    </row>
    <row r="769" spans="1:9" x14ac:dyDescent="0.3">
      <c r="A769" s="71">
        <v>767</v>
      </c>
      <c r="B769" t="s">
        <v>360</v>
      </c>
      <c r="C769" t="s">
        <v>297</v>
      </c>
      <c r="D769" t="s">
        <v>170</v>
      </c>
      <c r="E769" t="s">
        <v>37</v>
      </c>
      <c r="F769" t="s">
        <v>171</v>
      </c>
      <c r="G769">
        <v>4.8853230769097325E-4</v>
      </c>
      <c r="H769">
        <v>2.334555046316065E-3</v>
      </c>
      <c r="I769">
        <v>2.2616595401877982E-3</v>
      </c>
    </row>
    <row r="770" spans="1:9" x14ac:dyDescent="0.3">
      <c r="A770" s="71">
        <v>768</v>
      </c>
      <c r="B770" t="s">
        <v>360</v>
      </c>
      <c r="C770" t="s">
        <v>497</v>
      </c>
      <c r="D770" t="s">
        <v>170</v>
      </c>
      <c r="E770" t="s">
        <v>37</v>
      </c>
      <c r="F770" t="s">
        <v>171</v>
      </c>
      <c r="G770">
        <v>1.12086524734898E-10</v>
      </c>
      <c r="H770">
        <v>1.2572092629020149E-10</v>
      </c>
      <c r="I770">
        <v>1.2086674839071879E-10</v>
      </c>
    </row>
    <row r="771" spans="1:9" x14ac:dyDescent="0.3">
      <c r="A771" s="71">
        <v>769</v>
      </c>
      <c r="B771" t="s">
        <v>360</v>
      </c>
      <c r="C771" t="s">
        <v>312</v>
      </c>
      <c r="D771" t="s">
        <v>170</v>
      </c>
      <c r="E771" t="s">
        <v>37</v>
      </c>
      <c r="F771" t="s">
        <v>171</v>
      </c>
      <c r="G771">
        <v>6.1908634901762538E-4</v>
      </c>
      <c r="H771">
        <v>1.033266525597171E-3</v>
      </c>
      <c r="I771">
        <v>8.6967258459226754E-4</v>
      </c>
    </row>
    <row r="772" spans="1:9" x14ac:dyDescent="0.3">
      <c r="A772" s="71">
        <v>770</v>
      </c>
      <c r="B772" t="s">
        <v>962</v>
      </c>
      <c r="C772" t="s">
        <v>297</v>
      </c>
      <c r="D772" t="s">
        <v>170</v>
      </c>
      <c r="E772" t="s">
        <v>37</v>
      </c>
      <c r="F772" t="s">
        <v>171</v>
      </c>
      <c r="G772">
        <v>4.0322884964415408E-8</v>
      </c>
      <c r="H772">
        <v>2.4285298765126999E-7</v>
      </c>
      <c r="I772">
        <v>8.2863445513502482E-7</v>
      </c>
    </row>
    <row r="773" spans="1:9" x14ac:dyDescent="0.3">
      <c r="A773" s="71">
        <v>771</v>
      </c>
      <c r="B773" t="s">
        <v>300</v>
      </c>
      <c r="C773" t="s">
        <v>184</v>
      </c>
      <c r="D773" t="s">
        <v>170</v>
      </c>
      <c r="E773" t="s">
        <v>37</v>
      </c>
      <c r="F773" t="s">
        <v>171</v>
      </c>
      <c r="G773">
        <v>4.7797655876854149E-4</v>
      </c>
      <c r="H773">
        <v>4.3295413035148488E-3</v>
      </c>
      <c r="I773">
        <v>9.5969321835033643E-3</v>
      </c>
    </row>
    <row r="774" spans="1:9" x14ac:dyDescent="0.3">
      <c r="A774" s="71">
        <v>772</v>
      </c>
      <c r="B774" t="s">
        <v>300</v>
      </c>
      <c r="C774" t="s">
        <v>363</v>
      </c>
      <c r="D774" t="s">
        <v>170</v>
      </c>
      <c r="E774" t="s">
        <v>37</v>
      </c>
      <c r="F774" t="s">
        <v>171</v>
      </c>
      <c r="G774">
        <v>7.5261369934428697E-3</v>
      </c>
      <c r="H774">
        <v>0.1034086468349516</v>
      </c>
      <c r="I774">
        <v>9.6259586044476375E-2</v>
      </c>
    </row>
    <row r="775" spans="1:9" x14ac:dyDescent="0.3">
      <c r="A775" s="71">
        <v>773</v>
      </c>
      <c r="B775" t="s">
        <v>300</v>
      </c>
      <c r="C775" t="s">
        <v>364</v>
      </c>
      <c r="D775" t="s">
        <v>170</v>
      </c>
      <c r="E775" t="s">
        <v>37</v>
      </c>
      <c r="F775" t="s">
        <v>171</v>
      </c>
      <c r="G775">
        <v>5.3052503445918144E-3</v>
      </c>
      <c r="H775">
        <v>0.1740040808766673</v>
      </c>
      <c r="I775">
        <v>0.28255227514965209</v>
      </c>
    </row>
    <row r="776" spans="1:9" x14ac:dyDescent="0.3">
      <c r="A776" s="71">
        <v>774</v>
      </c>
      <c r="B776" t="s">
        <v>302</v>
      </c>
      <c r="C776" t="s">
        <v>184</v>
      </c>
      <c r="D776" t="s">
        <v>170</v>
      </c>
      <c r="E776" t="s">
        <v>37</v>
      </c>
      <c r="F776" t="s">
        <v>171</v>
      </c>
      <c r="G776">
        <v>3.166364964166607E-6</v>
      </c>
      <c r="H776">
        <v>7.8967802233940783E-7</v>
      </c>
      <c r="I776">
        <v>2.5846197301428083E-7</v>
      </c>
    </row>
    <row r="777" spans="1:9" x14ac:dyDescent="0.3">
      <c r="A777" s="71">
        <v>775</v>
      </c>
      <c r="B777" t="s">
        <v>302</v>
      </c>
      <c r="C777" t="s">
        <v>363</v>
      </c>
      <c r="D777" t="s">
        <v>170</v>
      </c>
      <c r="E777" t="s">
        <v>37</v>
      </c>
      <c r="F777" t="s">
        <v>171</v>
      </c>
      <c r="G777">
        <v>2.014887851515157E-6</v>
      </c>
      <c r="H777">
        <v>1.1334567707985329E-5</v>
      </c>
      <c r="I777">
        <v>8.9737595763205091E-6</v>
      </c>
    </row>
    <row r="778" spans="1:9" x14ac:dyDescent="0.3">
      <c r="A778" s="71">
        <v>776</v>
      </c>
      <c r="B778" t="s">
        <v>302</v>
      </c>
      <c r="C778" t="s">
        <v>364</v>
      </c>
      <c r="D778" t="s">
        <v>170</v>
      </c>
      <c r="E778" t="s">
        <v>37</v>
      </c>
      <c r="F778" t="s">
        <v>171</v>
      </c>
      <c r="G778">
        <v>2.6392776514536022E-7</v>
      </c>
      <c r="H778">
        <v>7.3931248210798478E-6</v>
      </c>
      <c r="I778">
        <v>1.182564945232721E-5</v>
      </c>
    </row>
    <row r="779" spans="1:9" x14ac:dyDescent="0.3">
      <c r="A779" s="71">
        <v>777</v>
      </c>
      <c r="B779" t="s">
        <v>306</v>
      </c>
      <c r="C779" t="s">
        <v>184</v>
      </c>
      <c r="D779" t="s">
        <v>170</v>
      </c>
      <c r="E779" t="s">
        <v>37</v>
      </c>
      <c r="F779" t="s">
        <v>171</v>
      </c>
      <c r="G779">
        <v>2.725309151087455E-4</v>
      </c>
      <c r="H779">
        <v>6.8136930716063598E-5</v>
      </c>
      <c r="I779">
        <v>2.23753793595953E-5</v>
      </c>
    </row>
    <row r="780" spans="1:9" x14ac:dyDescent="0.3">
      <c r="A780" s="71">
        <v>778</v>
      </c>
      <c r="B780" t="s">
        <v>306</v>
      </c>
      <c r="C780" t="s">
        <v>363</v>
      </c>
      <c r="D780" t="s">
        <v>170</v>
      </c>
      <c r="E780" t="s">
        <v>37</v>
      </c>
      <c r="F780" t="s">
        <v>171</v>
      </c>
      <c r="G780">
        <v>3.5337050091990918E-3</v>
      </c>
      <c r="H780">
        <v>4.8917189755749303E-2</v>
      </c>
      <c r="I780">
        <v>4.7114444686707717E-2</v>
      </c>
    </row>
    <row r="781" spans="1:9" x14ac:dyDescent="0.3">
      <c r="A781" s="71">
        <v>779</v>
      </c>
      <c r="B781" t="s">
        <v>306</v>
      </c>
      <c r="C781" t="s">
        <v>364</v>
      </c>
      <c r="D781" t="s">
        <v>170</v>
      </c>
      <c r="E781" t="s">
        <v>37</v>
      </c>
      <c r="F781" t="s">
        <v>171</v>
      </c>
      <c r="G781">
        <v>2.6975233231900029E-5</v>
      </c>
      <c r="H781">
        <v>8.0590138905486941E-4</v>
      </c>
      <c r="I781">
        <v>1.297440638679115E-3</v>
      </c>
    </row>
    <row r="782" spans="1:9" x14ac:dyDescent="0.3">
      <c r="A782" s="71">
        <v>780</v>
      </c>
      <c r="B782" t="s">
        <v>308</v>
      </c>
      <c r="C782" t="s">
        <v>184</v>
      </c>
      <c r="D782" t="s">
        <v>170</v>
      </c>
      <c r="E782" t="s">
        <v>37</v>
      </c>
      <c r="F782" t="s">
        <v>171</v>
      </c>
      <c r="G782">
        <v>1.7244318293861431E-7</v>
      </c>
      <c r="H782">
        <v>4.2945258073486211E-8</v>
      </c>
      <c r="I782">
        <v>1.399263956110127E-8</v>
      </c>
    </row>
    <row r="783" spans="1:9" x14ac:dyDescent="0.3">
      <c r="A783" s="71">
        <v>781</v>
      </c>
      <c r="B783" t="s">
        <v>308</v>
      </c>
      <c r="C783" t="s">
        <v>363</v>
      </c>
      <c r="D783" t="s">
        <v>170</v>
      </c>
      <c r="E783" t="s">
        <v>37</v>
      </c>
      <c r="F783" t="s">
        <v>171</v>
      </c>
      <c r="G783">
        <v>4.4585929059624317E-8</v>
      </c>
      <c r="H783">
        <v>1.178077614355206E-7</v>
      </c>
      <c r="I783">
        <v>1.1469449343603159E-7</v>
      </c>
    </row>
    <row r="784" spans="1:9" x14ac:dyDescent="0.3">
      <c r="A784" s="71">
        <v>782</v>
      </c>
      <c r="B784" t="s">
        <v>308</v>
      </c>
      <c r="C784" t="s">
        <v>364</v>
      </c>
      <c r="D784" t="s">
        <v>170</v>
      </c>
      <c r="E784" t="s">
        <v>37</v>
      </c>
      <c r="F784" t="s">
        <v>171</v>
      </c>
      <c r="G784">
        <v>3.1563722028290309E-7</v>
      </c>
      <c r="H784">
        <v>1.0364700574762679E-5</v>
      </c>
      <c r="I784">
        <v>1.6832211071476219E-5</v>
      </c>
    </row>
    <row r="785" spans="1:9" x14ac:dyDescent="0.3">
      <c r="A785" s="71">
        <v>783</v>
      </c>
      <c r="B785" t="s">
        <v>309</v>
      </c>
      <c r="C785" t="s">
        <v>184</v>
      </c>
      <c r="D785" t="s">
        <v>170</v>
      </c>
      <c r="E785" t="s">
        <v>37</v>
      </c>
      <c r="F785" t="s">
        <v>171</v>
      </c>
      <c r="G785">
        <v>2.5517926455084581E-5</v>
      </c>
      <c r="H785">
        <v>6.3674748120250139E-6</v>
      </c>
      <c r="I785">
        <v>2.0825697600549362E-6</v>
      </c>
    </row>
    <row r="786" spans="1:9" x14ac:dyDescent="0.3">
      <c r="A786" s="71">
        <v>784</v>
      </c>
      <c r="B786" t="s">
        <v>309</v>
      </c>
      <c r="C786" t="s">
        <v>363</v>
      </c>
      <c r="D786" t="s">
        <v>170</v>
      </c>
      <c r="E786" t="s">
        <v>37</v>
      </c>
      <c r="F786" t="s">
        <v>171</v>
      </c>
      <c r="G786">
        <v>7.0924316693872475E-5</v>
      </c>
      <c r="H786">
        <v>9.812819641791305E-4</v>
      </c>
      <c r="I786">
        <v>9.4289822437234271E-4</v>
      </c>
    </row>
    <row r="787" spans="1:9" x14ac:dyDescent="0.3">
      <c r="A787" s="71">
        <v>785</v>
      </c>
      <c r="B787" t="s">
        <v>309</v>
      </c>
      <c r="C787" t="s">
        <v>364</v>
      </c>
      <c r="D787" t="s">
        <v>170</v>
      </c>
      <c r="E787" t="s">
        <v>37</v>
      </c>
      <c r="F787" t="s">
        <v>171</v>
      </c>
      <c r="G787">
        <v>1.8562212169484861E-5</v>
      </c>
      <c r="H787">
        <v>3.330391241578983E-4</v>
      </c>
      <c r="I787">
        <v>4.6682604052609278E-4</v>
      </c>
    </row>
    <row r="788" spans="1:9" x14ac:dyDescent="0.3">
      <c r="A788" s="71">
        <v>786</v>
      </c>
      <c r="B788" t="s">
        <v>310</v>
      </c>
      <c r="C788" t="s">
        <v>363</v>
      </c>
      <c r="D788" t="s">
        <v>170</v>
      </c>
      <c r="E788" t="s">
        <v>37</v>
      </c>
      <c r="F788" t="s">
        <v>171</v>
      </c>
      <c r="G788">
        <v>2.7328667436907959E-6</v>
      </c>
      <c r="H788">
        <v>1.2326786732680471E-5</v>
      </c>
      <c r="I788">
        <v>1.3576281799043971E-5</v>
      </c>
    </row>
    <row r="789" spans="1:9" x14ac:dyDescent="0.3">
      <c r="A789" s="71">
        <v>787</v>
      </c>
      <c r="B789" t="s">
        <v>311</v>
      </c>
      <c r="C789" t="s">
        <v>184</v>
      </c>
      <c r="D789" t="s">
        <v>170</v>
      </c>
      <c r="E789" t="s">
        <v>37</v>
      </c>
      <c r="F789" t="s">
        <v>171</v>
      </c>
      <c r="G789">
        <v>2.119810613277797E-6</v>
      </c>
      <c r="H789">
        <v>5.1240809479418009E-6</v>
      </c>
      <c r="I789">
        <v>7.6238231138012881E-6</v>
      </c>
    </row>
    <row r="790" spans="1:9" x14ac:dyDescent="0.3">
      <c r="A790" s="71">
        <v>788</v>
      </c>
      <c r="B790" t="s">
        <v>311</v>
      </c>
      <c r="C790" t="s">
        <v>366</v>
      </c>
      <c r="D790" t="s">
        <v>170</v>
      </c>
      <c r="E790" t="s">
        <v>37</v>
      </c>
      <c r="F790" t="s">
        <v>171</v>
      </c>
      <c r="G790">
        <v>1.8922238974211589E-9</v>
      </c>
      <c r="H790">
        <v>9.8798578299156378E-9</v>
      </c>
      <c r="I790">
        <v>1.036767728766773E-8</v>
      </c>
    </row>
    <row r="791" spans="1:9" x14ac:dyDescent="0.3">
      <c r="A791" s="71">
        <v>789</v>
      </c>
      <c r="B791" t="s">
        <v>311</v>
      </c>
      <c r="C791" t="s">
        <v>363</v>
      </c>
      <c r="D791" t="s">
        <v>170</v>
      </c>
      <c r="E791" t="s">
        <v>37</v>
      </c>
      <c r="F791" t="s">
        <v>171</v>
      </c>
      <c r="G791">
        <v>4.0209705343178501E-6</v>
      </c>
      <c r="H791">
        <v>1.1539354859736691E-5</v>
      </c>
      <c r="I791">
        <v>1.6144459661498721E-5</v>
      </c>
    </row>
    <row r="792" spans="1:9" x14ac:dyDescent="0.3">
      <c r="A792" s="71">
        <v>790</v>
      </c>
      <c r="B792" t="s">
        <v>311</v>
      </c>
      <c r="C792" t="s">
        <v>364</v>
      </c>
      <c r="D792" t="s">
        <v>170</v>
      </c>
      <c r="E792" t="s">
        <v>37</v>
      </c>
      <c r="F792" t="s">
        <v>171</v>
      </c>
      <c r="G792">
        <v>1.3215844555733189E-7</v>
      </c>
      <c r="H792">
        <v>1.340037889641309E-6</v>
      </c>
      <c r="I792">
        <v>1.747646378495965E-6</v>
      </c>
    </row>
    <row r="793" spans="1:9" x14ac:dyDescent="0.3">
      <c r="A793" s="71">
        <v>791</v>
      </c>
      <c r="B793" t="s">
        <v>377</v>
      </c>
      <c r="C793" t="s">
        <v>363</v>
      </c>
      <c r="D793" t="s">
        <v>170</v>
      </c>
      <c r="E793" t="s">
        <v>37</v>
      </c>
      <c r="F793" t="s">
        <v>171</v>
      </c>
      <c r="G793">
        <v>2.6086511456736881E-2</v>
      </c>
      <c r="H793">
        <v>0.34675481220654519</v>
      </c>
      <c r="I793">
        <v>0.33347845601643372</v>
      </c>
    </row>
    <row r="794" spans="1:9" x14ac:dyDescent="0.3">
      <c r="A794" s="71">
        <v>792</v>
      </c>
      <c r="B794" t="s">
        <v>377</v>
      </c>
      <c r="C794" t="s">
        <v>364</v>
      </c>
      <c r="D794" t="s">
        <v>170</v>
      </c>
      <c r="E794" t="s">
        <v>37</v>
      </c>
      <c r="F794" t="s">
        <v>171</v>
      </c>
      <c r="G794">
        <v>4.6029617859601939E-4</v>
      </c>
      <c r="H794">
        <v>3.278123382623612E-3</v>
      </c>
      <c r="I794">
        <v>3.283944111804854E-3</v>
      </c>
    </row>
    <row r="795" spans="1:9" x14ac:dyDescent="0.3">
      <c r="A795" s="71">
        <v>793</v>
      </c>
      <c r="B795" t="s">
        <v>314</v>
      </c>
      <c r="C795" t="s">
        <v>184</v>
      </c>
      <c r="D795" t="s">
        <v>170</v>
      </c>
      <c r="E795" t="s">
        <v>37</v>
      </c>
      <c r="F795" t="s">
        <v>171</v>
      </c>
      <c r="G795">
        <v>4.2260566902855841E-5</v>
      </c>
      <c r="H795">
        <v>5.2301839063382081E-5</v>
      </c>
      <c r="I795">
        <v>9.4848853621388917E-5</v>
      </c>
    </row>
    <row r="796" spans="1:9" x14ac:dyDescent="0.3">
      <c r="A796" s="71">
        <v>794</v>
      </c>
      <c r="B796" t="s">
        <v>314</v>
      </c>
      <c r="C796" t="s">
        <v>366</v>
      </c>
      <c r="D796" t="s">
        <v>170</v>
      </c>
      <c r="E796" t="s">
        <v>37</v>
      </c>
      <c r="F796" t="s">
        <v>171</v>
      </c>
      <c r="G796">
        <v>2.162495685075916E-8</v>
      </c>
      <c r="H796">
        <v>1.129102154315837E-7</v>
      </c>
      <c r="I796">
        <v>1.18485064779281E-7</v>
      </c>
    </row>
    <row r="797" spans="1:9" x14ac:dyDescent="0.3">
      <c r="A797" s="71">
        <v>795</v>
      </c>
      <c r="B797" t="s">
        <v>314</v>
      </c>
      <c r="C797" t="s">
        <v>363</v>
      </c>
      <c r="D797" t="s">
        <v>170</v>
      </c>
      <c r="E797" t="s">
        <v>37</v>
      </c>
      <c r="F797" t="s">
        <v>171</v>
      </c>
      <c r="G797">
        <v>4.2810382560631853E-5</v>
      </c>
      <c r="H797">
        <v>5.9060432944564437E-4</v>
      </c>
      <c r="I797">
        <v>5.1477605151154068E-4</v>
      </c>
    </row>
    <row r="798" spans="1:9" x14ac:dyDescent="0.3">
      <c r="A798" s="71">
        <v>796</v>
      </c>
      <c r="B798" t="s">
        <v>314</v>
      </c>
      <c r="C798" t="s">
        <v>364</v>
      </c>
      <c r="D798" t="s">
        <v>170</v>
      </c>
      <c r="E798" t="s">
        <v>37</v>
      </c>
      <c r="F798" t="s">
        <v>171</v>
      </c>
      <c r="G798">
        <v>4.0801423307327429E-6</v>
      </c>
      <c r="H798">
        <v>1.187853271553705E-4</v>
      </c>
      <c r="I798">
        <v>1.9073646826003871E-4</v>
      </c>
    </row>
    <row r="799" spans="1:9" x14ac:dyDescent="0.3">
      <c r="A799" s="71">
        <v>797</v>
      </c>
      <c r="B799" t="s">
        <v>315</v>
      </c>
      <c r="C799" t="s">
        <v>364</v>
      </c>
      <c r="D799" t="s">
        <v>170</v>
      </c>
      <c r="E799" t="s">
        <v>37</v>
      </c>
      <c r="F799" t="s">
        <v>171</v>
      </c>
      <c r="G799">
        <v>6.461606498250287E-11</v>
      </c>
      <c r="H799">
        <v>6.1675644087697379E-10</v>
      </c>
      <c r="I799">
        <v>5.2483807975020112E-10</v>
      </c>
    </row>
    <row r="800" spans="1:9" x14ac:dyDescent="0.3">
      <c r="A800" s="71">
        <v>798</v>
      </c>
      <c r="B800" t="s">
        <v>317</v>
      </c>
      <c r="C800" t="s">
        <v>184</v>
      </c>
      <c r="D800" t="s">
        <v>170</v>
      </c>
      <c r="E800" t="s">
        <v>37</v>
      </c>
      <c r="F800" t="s">
        <v>171</v>
      </c>
      <c r="G800">
        <v>7.2763419318011617E-6</v>
      </c>
      <c r="H800">
        <v>5.4509052381652768E-6</v>
      </c>
      <c r="I800">
        <v>8.8548348175797109E-6</v>
      </c>
    </row>
    <row r="801" spans="1:9" x14ac:dyDescent="0.3">
      <c r="A801" s="71">
        <v>799</v>
      </c>
      <c r="B801" t="s">
        <v>317</v>
      </c>
      <c r="C801" t="s">
        <v>363</v>
      </c>
      <c r="D801" t="s">
        <v>170</v>
      </c>
      <c r="E801" t="s">
        <v>37</v>
      </c>
      <c r="F801" t="s">
        <v>171</v>
      </c>
      <c r="G801">
        <v>1.4298195026971571E-6</v>
      </c>
      <c r="H801">
        <v>4.1194998047879666E-6</v>
      </c>
      <c r="I801">
        <v>6.2798138287085983E-6</v>
      </c>
    </row>
    <row r="802" spans="1:9" x14ac:dyDescent="0.3">
      <c r="A802" s="71">
        <v>800</v>
      </c>
      <c r="B802" t="s">
        <v>317</v>
      </c>
      <c r="C802" t="s">
        <v>364</v>
      </c>
      <c r="D802" t="s">
        <v>170</v>
      </c>
      <c r="E802" t="s">
        <v>37</v>
      </c>
      <c r="F802" t="s">
        <v>171</v>
      </c>
      <c r="G802">
        <v>1.503738521199505E-6</v>
      </c>
      <c r="H802">
        <v>4.123112010927772E-5</v>
      </c>
      <c r="I802">
        <v>6.5802795979679268E-5</v>
      </c>
    </row>
    <row r="803" spans="1:9" x14ac:dyDescent="0.3">
      <c r="A803" s="71">
        <v>801</v>
      </c>
      <c r="B803" t="s">
        <v>318</v>
      </c>
      <c r="C803" t="s">
        <v>184</v>
      </c>
      <c r="D803" t="s">
        <v>170</v>
      </c>
      <c r="E803" t="s">
        <v>37</v>
      </c>
      <c r="F803" t="s">
        <v>171</v>
      </c>
      <c r="G803">
        <v>2.9532009952851901E-4</v>
      </c>
      <c r="H803">
        <v>1.148603614632586E-4</v>
      </c>
      <c r="I803">
        <v>9.9812509656789129E-5</v>
      </c>
    </row>
    <row r="804" spans="1:9" x14ac:dyDescent="0.3">
      <c r="A804" s="71">
        <v>802</v>
      </c>
      <c r="B804" t="s">
        <v>318</v>
      </c>
      <c r="C804" t="s">
        <v>366</v>
      </c>
      <c r="D804" t="s">
        <v>170</v>
      </c>
      <c r="E804" t="s">
        <v>37</v>
      </c>
      <c r="F804" t="s">
        <v>171</v>
      </c>
      <c r="G804">
        <v>-2.8132125710735059E-8</v>
      </c>
      <c r="H804">
        <v>-1.468813679884567E-7</v>
      </c>
      <c r="I804">
        <v>-1.5412291663196199E-7</v>
      </c>
    </row>
    <row r="805" spans="1:9" x14ac:dyDescent="0.3">
      <c r="A805" s="71">
        <v>803</v>
      </c>
      <c r="B805" t="s">
        <v>318</v>
      </c>
      <c r="C805" t="s">
        <v>363</v>
      </c>
      <c r="D805" t="s">
        <v>170</v>
      </c>
      <c r="E805" t="s">
        <v>37</v>
      </c>
      <c r="F805" t="s">
        <v>171</v>
      </c>
      <c r="G805">
        <v>3.875485674079055E-5</v>
      </c>
      <c r="H805">
        <v>2.6121004395625248E-4</v>
      </c>
      <c r="I805">
        <v>1.4986953278858301E-4</v>
      </c>
    </row>
    <row r="806" spans="1:9" x14ac:dyDescent="0.3">
      <c r="A806" s="71">
        <v>804</v>
      </c>
      <c r="B806" t="s">
        <v>318</v>
      </c>
      <c r="C806" t="s">
        <v>364</v>
      </c>
      <c r="D806" t="s">
        <v>170</v>
      </c>
      <c r="E806" t="s">
        <v>37</v>
      </c>
      <c r="F806" t="s">
        <v>171</v>
      </c>
      <c r="G806">
        <v>4.4637072933807458E-5</v>
      </c>
      <c r="H806">
        <v>3.7984050156798451E-4</v>
      </c>
      <c r="I806">
        <v>3.3982421461750038E-4</v>
      </c>
    </row>
    <row r="807" spans="1:9" x14ac:dyDescent="0.3">
      <c r="A807" s="71">
        <v>805</v>
      </c>
      <c r="B807" t="s">
        <v>381</v>
      </c>
      <c r="C807" t="s">
        <v>363</v>
      </c>
      <c r="D807" t="s">
        <v>170</v>
      </c>
      <c r="E807" t="s">
        <v>37</v>
      </c>
      <c r="F807" t="s">
        <v>171</v>
      </c>
      <c r="G807">
        <v>3.6044332797302152E-4</v>
      </c>
      <c r="H807">
        <v>4.9133534547307796E-3</v>
      </c>
      <c r="I807">
        <v>4.7215741543511292E-3</v>
      </c>
    </row>
    <row r="808" spans="1:9" x14ac:dyDescent="0.3">
      <c r="A808" s="71">
        <v>806</v>
      </c>
      <c r="B808" t="s">
        <v>381</v>
      </c>
      <c r="C808" t="s">
        <v>364</v>
      </c>
      <c r="D808" t="s">
        <v>170</v>
      </c>
      <c r="E808" t="s">
        <v>37</v>
      </c>
      <c r="F808" t="s">
        <v>171</v>
      </c>
      <c r="G808">
        <v>4.0362192121156282E-5</v>
      </c>
      <c r="H808">
        <v>2.6833632404864018E-4</v>
      </c>
      <c r="I808">
        <v>1.5271152498575819E-4</v>
      </c>
    </row>
    <row r="809" spans="1:9" x14ac:dyDescent="0.3">
      <c r="A809" s="71">
        <v>807</v>
      </c>
      <c r="B809" t="s">
        <v>654</v>
      </c>
      <c r="C809" t="s">
        <v>363</v>
      </c>
      <c r="D809" t="s">
        <v>170</v>
      </c>
      <c r="E809" t="s">
        <v>37</v>
      </c>
      <c r="F809" t="s">
        <v>171</v>
      </c>
      <c r="G809">
        <v>1.9432166463644311E-5</v>
      </c>
      <c r="H809">
        <v>1.133877923227621E-4</v>
      </c>
      <c r="I809">
        <v>1.7923360390632051E-4</v>
      </c>
    </row>
    <row r="810" spans="1:9" x14ac:dyDescent="0.3">
      <c r="A810" s="71">
        <v>808</v>
      </c>
      <c r="B810" t="s">
        <v>386</v>
      </c>
      <c r="C810" t="s">
        <v>363</v>
      </c>
      <c r="D810" t="s">
        <v>170</v>
      </c>
      <c r="E810" t="s">
        <v>37</v>
      </c>
      <c r="F810" t="s">
        <v>171</v>
      </c>
      <c r="G810">
        <v>1.4145173393322791E-10</v>
      </c>
      <c r="H810">
        <v>2.3199920188418511E-9</v>
      </c>
      <c r="I810">
        <v>8.9399249419954061E-10</v>
      </c>
    </row>
    <row r="811" spans="1:9" x14ac:dyDescent="0.3">
      <c r="A811" s="71">
        <v>809</v>
      </c>
      <c r="B811" t="s">
        <v>323</v>
      </c>
      <c r="C811" t="s">
        <v>184</v>
      </c>
      <c r="D811" t="s">
        <v>170</v>
      </c>
      <c r="E811" t="s">
        <v>37</v>
      </c>
      <c r="F811" t="s">
        <v>171</v>
      </c>
      <c r="G811">
        <v>3.019045924778917E-2</v>
      </c>
      <c r="H811">
        <v>1.282430027584444E-2</v>
      </c>
      <c r="I811">
        <v>1.360473910693602E-2</v>
      </c>
    </row>
    <row r="812" spans="1:9" x14ac:dyDescent="0.3">
      <c r="A812" s="71">
        <v>810</v>
      </c>
      <c r="B812" t="s">
        <v>323</v>
      </c>
      <c r="C812" t="s">
        <v>363</v>
      </c>
      <c r="D812" t="s">
        <v>170</v>
      </c>
      <c r="E812" t="s">
        <v>37</v>
      </c>
      <c r="F812" t="s">
        <v>171</v>
      </c>
      <c r="G812">
        <v>1.467172802363857E-2</v>
      </c>
      <c r="H812">
        <v>0.2024206731973516</v>
      </c>
      <c r="I812">
        <v>0.19148768420632911</v>
      </c>
    </row>
    <row r="813" spans="1:9" x14ac:dyDescent="0.3">
      <c r="A813" s="71">
        <v>811</v>
      </c>
      <c r="B813" t="s">
        <v>323</v>
      </c>
      <c r="C813" t="s">
        <v>364</v>
      </c>
      <c r="D813" t="s">
        <v>170</v>
      </c>
      <c r="E813" t="s">
        <v>37</v>
      </c>
      <c r="F813" t="s">
        <v>171</v>
      </c>
      <c r="G813">
        <v>1.374541012780379E-2</v>
      </c>
      <c r="H813">
        <v>0.1205655616309268</v>
      </c>
      <c r="I813">
        <v>0.19347405987880581</v>
      </c>
    </row>
    <row r="814" spans="1:9" x14ac:dyDescent="0.3">
      <c r="A814" s="71">
        <v>812</v>
      </c>
      <c r="B814" t="s">
        <v>329</v>
      </c>
      <c r="C814" t="s">
        <v>184</v>
      </c>
      <c r="D814" t="s">
        <v>170</v>
      </c>
      <c r="E814" t="s">
        <v>37</v>
      </c>
      <c r="F814" t="s">
        <v>171</v>
      </c>
      <c r="G814">
        <v>3.7193407508024369E-5</v>
      </c>
      <c r="H814">
        <v>2.5027623508521421E-5</v>
      </c>
      <c r="I814">
        <v>3.4456724230273832E-5</v>
      </c>
    </row>
    <row r="815" spans="1:9" x14ac:dyDescent="0.3">
      <c r="A815" s="71">
        <v>813</v>
      </c>
      <c r="B815" t="s">
        <v>329</v>
      </c>
      <c r="C815" t="s">
        <v>366</v>
      </c>
      <c r="D815" t="s">
        <v>170</v>
      </c>
      <c r="E815" t="s">
        <v>37</v>
      </c>
      <c r="F815" t="s">
        <v>171</v>
      </c>
      <c r="G815">
        <v>1.611746475272907E-9</v>
      </c>
      <c r="H815">
        <v>8.4153031600659917E-9</v>
      </c>
      <c r="I815">
        <v>8.8305844963399753E-9</v>
      </c>
    </row>
    <row r="816" spans="1:9" x14ac:dyDescent="0.3">
      <c r="A816" s="71">
        <v>814</v>
      </c>
      <c r="B816" t="s">
        <v>329</v>
      </c>
      <c r="C816" t="s">
        <v>363</v>
      </c>
      <c r="D816" t="s">
        <v>170</v>
      </c>
      <c r="E816" t="s">
        <v>37</v>
      </c>
      <c r="F816" t="s">
        <v>171</v>
      </c>
      <c r="G816">
        <v>3.4268354006431263E-5</v>
      </c>
      <c r="H816">
        <v>2.5780989986719601E-4</v>
      </c>
      <c r="I816">
        <v>1.7076206274706419E-4</v>
      </c>
    </row>
    <row r="817" spans="1:9" x14ac:dyDescent="0.3">
      <c r="A817" s="71">
        <v>815</v>
      </c>
      <c r="B817" t="s">
        <v>329</v>
      </c>
      <c r="C817" t="s">
        <v>364</v>
      </c>
      <c r="D817" t="s">
        <v>170</v>
      </c>
      <c r="E817" t="s">
        <v>37</v>
      </c>
      <c r="F817" t="s">
        <v>171</v>
      </c>
      <c r="G817">
        <v>6.3090627730637136E-6</v>
      </c>
      <c r="H817">
        <v>9.4777074478195886E-5</v>
      </c>
      <c r="I817">
        <v>1.3784882651764961E-4</v>
      </c>
    </row>
    <row r="818" spans="1:9" x14ac:dyDescent="0.3">
      <c r="A818" s="71">
        <v>816</v>
      </c>
      <c r="B818" t="s">
        <v>330</v>
      </c>
      <c r="C818" t="s">
        <v>184</v>
      </c>
      <c r="D818" t="s">
        <v>170</v>
      </c>
      <c r="E818" t="s">
        <v>37</v>
      </c>
      <c r="F818" t="s">
        <v>171</v>
      </c>
      <c r="G818">
        <v>4.3972482845288027E-3</v>
      </c>
      <c r="H818">
        <v>7.5860183770949203E-3</v>
      </c>
      <c r="I818">
        <v>1.509646887011939E-2</v>
      </c>
    </row>
    <row r="819" spans="1:9" x14ac:dyDescent="0.3">
      <c r="A819" s="71">
        <v>817</v>
      </c>
      <c r="B819" t="s">
        <v>330</v>
      </c>
      <c r="C819" t="s">
        <v>363</v>
      </c>
      <c r="D819" t="s">
        <v>170</v>
      </c>
      <c r="E819" t="s">
        <v>37</v>
      </c>
      <c r="F819" t="s">
        <v>171</v>
      </c>
      <c r="G819">
        <v>5.7881060568432761E-3</v>
      </c>
      <c r="H819">
        <v>7.9809517717204084E-2</v>
      </c>
      <c r="I819">
        <v>7.5916364312271709E-2</v>
      </c>
    </row>
    <row r="820" spans="1:9" x14ac:dyDescent="0.3">
      <c r="A820" s="71">
        <v>818</v>
      </c>
      <c r="B820" t="s">
        <v>330</v>
      </c>
      <c r="C820" t="s">
        <v>364</v>
      </c>
      <c r="D820" t="s">
        <v>170</v>
      </c>
      <c r="E820" t="s">
        <v>37</v>
      </c>
      <c r="F820" t="s">
        <v>171</v>
      </c>
      <c r="G820">
        <v>2.5016178567274132E-4</v>
      </c>
      <c r="H820">
        <v>8.2146585926076415E-3</v>
      </c>
      <c r="I820">
        <v>1.334055589098251E-2</v>
      </c>
    </row>
    <row r="821" spans="1:9" x14ac:dyDescent="0.3">
      <c r="A821" s="71">
        <v>819</v>
      </c>
      <c r="B821" t="s">
        <v>331</v>
      </c>
      <c r="C821" t="s">
        <v>184</v>
      </c>
      <c r="D821" t="s">
        <v>170</v>
      </c>
      <c r="E821" t="s">
        <v>37</v>
      </c>
      <c r="F821" t="s">
        <v>171</v>
      </c>
      <c r="G821">
        <v>7.4768604874500782E-4</v>
      </c>
      <c r="H821">
        <v>4.2309055901826034E-3</v>
      </c>
      <c r="I821">
        <v>9.2451524388844283E-3</v>
      </c>
    </row>
    <row r="822" spans="1:9" x14ac:dyDescent="0.3">
      <c r="A822" s="71">
        <v>820</v>
      </c>
      <c r="B822" t="s">
        <v>331</v>
      </c>
      <c r="C822" t="s">
        <v>363</v>
      </c>
      <c r="D822" t="s">
        <v>170</v>
      </c>
      <c r="E822" t="s">
        <v>37</v>
      </c>
      <c r="F822" t="s">
        <v>171</v>
      </c>
      <c r="G822">
        <v>3.0088782222818079E-4</v>
      </c>
      <c r="H822">
        <v>4.0373739212670396E-3</v>
      </c>
      <c r="I822">
        <v>3.8310712876451678E-3</v>
      </c>
    </row>
    <row r="823" spans="1:9" x14ac:dyDescent="0.3">
      <c r="A823" s="71">
        <v>821</v>
      </c>
      <c r="B823" t="s">
        <v>331</v>
      </c>
      <c r="C823" t="s">
        <v>364</v>
      </c>
      <c r="D823" t="s">
        <v>170</v>
      </c>
      <c r="E823" t="s">
        <v>37</v>
      </c>
      <c r="F823" t="s">
        <v>171</v>
      </c>
      <c r="G823">
        <v>1.4459287762086879E-5</v>
      </c>
      <c r="H823">
        <v>4.4229345356503179E-4</v>
      </c>
      <c r="I823">
        <v>7.136679528022327E-4</v>
      </c>
    </row>
    <row r="824" spans="1:9" x14ac:dyDescent="0.3">
      <c r="A824" s="71">
        <v>822</v>
      </c>
      <c r="B824" t="s">
        <v>333</v>
      </c>
      <c r="C824" t="s">
        <v>184</v>
      </c>
      <c r="D824" t="s">
        <v>170</v>
      </c>
      <c r="E824" t="s">
        <v>37</v>
      </c>
      <c r="F824" t="s">
        <v>171</v>
      </c>
      <c r="G824">
        <v>3.1641464783846508E-7</v>
      </c>
      <c r="H824">
        <v>1.03762631654088E-7</v>
      </c>
      <c r="I824">
        <v>7.6018336524205319E-8</v>
      </c>
    </row>
    <row r="825" spans="1:9" x14ac:dyDescent="0.3">
      <c r="A825" s="71">
        <v>823</v>
      </c>
      <c r="B825" t="s">
        <v>333</v>
      </c>
      <c r="C825" t="s">
        <v>363</v>
      </c>
      <c r="D825" t="s">
        <v>170</v>
      </c>
      <c r="E825" t="s">
        <v>37</v>
      </c>
      <c r="F825" t="s">
        <v>171</v>
      </c>
      <c r="G825">
        <v>6.4571436021169838E-8</v>
      </c>
      <c r="H825">
        <v>5.072359632749199E-7</v>
      </c>
      <c r="I825">
        <v>3.041283592743087E-7</v>
      </c>
    </row>
    <row r="826" spans="1:9" x14ac:dyDescent="0.3">
      <c r="A826" s="71">
        <v>824</v>
      </c>
      <c r="B826" t="s">
        <v>333</v>
      </c>
      <c r="C826" t="s">
        <v>364</v>
      </c>
      <c r="D826" t="s">
        <v>170</v>
      </c>
      <c r="E826" t="s">
        <v>37</v>
      </c>
      <c r="F826" t="s">
        <v>171</v>
      </c>
      <c r="G826">
        <v>1.1419531698238541E-8</v>
      </c>
      <c r="H826">
        <v>3.7498754630509432E-7</v>
      </c>
      <c r="I826">
        <v>6.0897750813537127E-7</v>
      </c>
    </row>
    <row r="827" spans="1:9" x14ac:dyDescent="0.3">
      <c r="A827" s="71">
        <v>825</v>
      </c>
      <c r="B827" t="s">
        <v>334</v>
      </c>
      <c r="C827" t="s">
        <v>184</v>
      </c>
      <c r="D827" t="s">
        <v>170</v>
      </c>
      <c r="E827" t="s">
        <v>37</v>
      </c>
      <c r="F827" t="s">
        <v>171</v>
      </c>
      <c r="G827">
        <v>7.2184215596954134E-6</v>
      </c>
      <c r="H827">
        <v>2.5456544988988768E-6</v>
      </c>
      <c r="I827">
        <v>2.284505889362193E-6</v>
      </c>
    </row>
    <row r="828" spans="1:9" x14ac:dyDescent="0.3">
      <c r="A828" s="71">
        <v>826</v>
      </c>
      <c r="B828" t="s">
        <v>334</v>
      </c>
      <c r="C828" t="s">
        <v>363</v>
      </c>
      <c r="D828" t="s">
        <v>170</v>
      </c>
      <c r="E828" t="s">
        <v>37</v>
      </c>
      <c r="F828" t="s">
        <v>171</v>
      </c>
      <c r="G828">
        <v>1.485300992490876E-7</v>
      </c>
      <c r="H828">
        <v>1.1288744608756701E-6</v>
      </c>
      <c r="I828">
        <v>4.5847250012387117E-7</v>
      </c>
    </row>
    <row r="829" spans="1:9" x14ac:dyDescent="0.3">
      <c r="A829" s="71">
        <v>827</v>
      </c>
      <c r="B829" t="s">
        <v>334</v>
      </c>
      <c r="C829" t="s">
        <v>364</v>
      </c>
      <c r="D829" t="s">
        <v>170</v>
      </c>
      <c r="E829" t="s">
        <v>37</v>
      </c>
      <c r="F829" t="s">
        <v>171</v>
      </c>
      <c r="G829">
        <v>4.2346155368904159E-7</v>
      </c>
      <c r="H829">
        <v>1.2117624531383759E-5</v>
      </c>
      <c r="I829">
        <v>1.9425239089142948E-5</v>
      </c>
    </row>
    <row r="830" spans="1:9" x14ac:dyDescent="0.3">
      <c r="A830" s="71">
        <v>828</v>
      </c>
      <c r="B830" t="s">
        <v>335</v>
      </c>
      <c r="C830" t="s">
        <v>184</v>
      </c>
      <c r="D830" t="s">
        <v>170</v>
      </c>
      <c r="E830" t="s">
        <v>37</v>
      </c>
      <c r="F830" t="s">
        <v>171</v>
      </c>
      <c r="G830">
        <v>1.748712702332513E-5</v>
      </c>
      <c r="H830">
        <v>2.4022791828403069E-5</v>
      </c>
      <c r="I830">
        <v>3.08112448824897E-5</v>
      </c>
    </row>
    <row r="831" spans="1:9" x14ac:dyDescent="0.3">
      <c r="A831" s="71">
        <v>829</v>
      </c>
      <c r="B831" t="s">
        <v>335</v>
      </c>
      <c r="C831" t="s">
        <v>366</v>
      </c>
      <c r="D831" t="s">
        <v>170</v>
      </c>
      <c r="E831" t="s">
        <v>37</v>
      </c>
      <c r="F831" t="s">
        <v>171</v>
      </c>
      <c r="G831">
        <v>1.29661881450821E-8</v>
      </c>
      <c r="H831">
        <v>6.7700358775466385E-8</v>
      </c>
      <c r="I831">
        <v>7.1043243312544971E-8</v>
      </c>
    </row>
    <row r="832" spans="1:9" x14ac:dyDescent="0.3">
      <c r="A832" s="71">
        <v>830</v>
      </c>
      <c r="B832" t="s">
        <v>335</v>
      </c>
      <c r="C832" t="s">
        <v>363</v>
      </c>
      <c r="D832" t="s">
        <v>170</v>
      </c>
      <c r="E832" t="s">
        <v>37</v>
      </c>
      <c r="F832" t="s">
        <v>171</v>
      </c>
      <c r="G832">
        <v>4.0366821173533433E-6</v>
      </c>
      <c r="H832">
        <v>4.8603077483004383E-5</v>
      </c>
      <c r="I832">
        <v>2.337081358144025E-5</v>
      </c>
    </row>
    <row r="833" spans="1:9" x14ac:dyDescent="0.3">
      <c r="A833" s="71">
        <v>831</v>
      </c>
      <c r="B833" t="s">
        <v>335</v>
      </c>
      <c r="C833" t="s">
        <v>364</v>
      </c>
      <c r="D833" t="s">
        <v>170</v>
      </c>
      <c r="E833" t="s">
        <v>37</v>
      </c>
      <c r="F833" t="s">
        <v>171</v>
      </c>
      <c r="G833">
        <v>2.8382796884086019E-6</v>
      </c>
      <c r="H833">
        <v>7.411619045568137E-5</v>
      </c>
      <c r="I833">
        <v>1.176187331660886E-4</v>
      </c>
    </row>
    <row r="834" spans="1:9" x14ac:dyDescent="0.3">
      <c r="A834" s="71">
        <v>832</v>
      </c>
      <c r="B834" t="s">
        <v>963</v>
      </c>
      <c r="C834" t="s">
        <v>363</v>
      </c>
      <c r="D834" t="s">
        <v>170</v>
      </c>
      <c r="E834" t="s">
        <v>37</v>
      </c>
      <c r="F834" t="s">
        <v>171</v>
      </c>
      <c r="G834">
        <v>0.2177575355885841</v>
      </c>
      <c r="H834">
        <v>3.4116135615657933E-2</v>
      </c>
      <c r="I834">
        <v>2.85593529746156E-2</v>
      </c>
    </row>
    <row r="835" spans="1:9" x14ac:dyDescent="0.3">
      <c r="A835" s="71">
        <v>833</v>
      </c>
      <c r="B835" t="s">
        <v>963</v>
      </c>
      <c r="C835" t="s">
        <v>364</v>
      </c>
      <c r="D835" t="s">
        <v>170</v>
      </c>
      <c r="E835" t="s">
        <v>37</v>
      </c>
      <c r="F835" t="s">
        <v>171</v>
      </c>
      <c r="G835">
        <v>1.814705265995867E-3</v>
      </c>
      <c r="H835">
        <v>1.7898458435981771E-2</v>
      </c>
      <c r="I835">
        <v>1.7452344440188509E-2</v>
      </c>
    </row>
    <row r="836" spans="1:9" x14ac:dyDescent="0.3">
      <c r="A836" s="71">
        <v>834</v>
      </c>
      <c r="B836" t="s">
        <v>338</v>
      </c>
      <c r="C836" t="s">
        <v>184</v>
      </c>
      <c r="D836" t="s">
        <v>170</v>
      </c>
      <c r="E836" t="s">
        <v>37</v>
      </c>
      <c r="F836" t="s">
        <v>171</v>
      </c>
      <c r="G836">
        <v>2.1161714216970219E-4</v>
      </c>
      <c r="H836">
        <v>2.0338069633724721E-3</v>
      </c>
      <c r="I836">
        <v>4.5166301309132063E-3</v>
      </c>
    </row>
    <row r="837" spans="1:9" x14ac:dyDescent="0.3">
      <c r="A837" s="71">
        <v>835</v>
      </c>
      <c r="B837" t="s">
        <v>338</v>
      </c>
      <c r="C837" t="s">
        <v>363</v>
      </c>
      <c r="D837" t="s">
        <v>170</v>
      </c>
      <c r="E837" t="s">
        <v>37</v>
      </c>
      <c r="F837" t="s">
        <v>171</v>
      </c>
      <c r="G837">
        <v>3.7743843563146348E-4</v>
      </c>
      <c r="H837">
        <v>5.2040194502515017E-3</v>
      </c>
      <c r="I837">
        <v>4.8396990022877388E-3</v>
      </c>
    </row>
    <row r="838" spans="1:9" x14ac:dyDescent="0.3">
      <c r="A838" s="71">
        <v>836</v>
      </c>
      <c r="B838" t="s">
        <v>338</v>
      </c>
      <c r="C838" t="s">
        <v>364</v>
      </c>
      <c r="D838" t="s">
        <v>170</v>
      </c>
      <c r="E838" t="s">
        <v>37</v>
      </c>
      <c r="F838" t="s">
        <v>171</v>
      </c>
      <c r="G838">
        <v>4.2176298745119528E-5</v>
      </c>
      <c r="H838">
        <v>1.3849593132682231E-3</v>
      </c>
      <c r="I838">
        <v>2.2491655516920501E-3</v>
      </c>
    </row>
    <row r="839" spans="1:9" x14ac:dyDescent="0.3">
      <c r="A839" s="71">
        <v>837</v>
      </c>
      <c r="B839" t="s">
        <v>342</v>
      </c>
      <c r="C839" t="s">
        <v>184</v>
      </c>
      <c r="D839" t="s">
        <v>170</v>
      </c>
      <c r="E839" t="s">
        <v>37</v>
      </c>
      <c r="F839" t="s">
        <v>171</v>
      </c>
      <c r="G839">
        <v>3.01865793477618E-6</v>
      </c>
      <c r="H839">
        <v>7.5176796526856672E-7</v>
      </c>
      <c r="I839">
        <v>2.4494472564463067E-7</v>
      </c>
    </row>
    <row r="840" spans="1:9" x14ac:dyDescent="0.3">
      <c r="A840" s="71">
        <v>838</v>
      </c>
      <c r="B840" t="s">
        <v>342</v>
      </c>
      <c r="C840" t="s">
        <v>363</v>
      </c>
      <c r="D840" t="s">
        <v>170</v>
      </c>
      <c r="E840" t="s">
        <v>37</v>
      </c>
      <c r="F840" t="s">
        <v>171</v>
      </c>
      <c r="G840">
        <v>1.245816905307166E-7</v>
      </c>
      <c r="H840">
        <v>3.8886586503975041E-7</v>
      </c>
      <c r="I840">
        <v>3.6419882968258868E-7</v>
      </c>
    </row>
    <row r="841" spans="1:9" x14ac:dyDescent="0.3">
      <c r="A841" s="71">
        <v>839</v>
      </c>
      <c r="B841" t="s">
        <v>342</v>
      </c>
      <c r="C841" t="s">
        <v>364</v>
      </c>
      <c r="D841" t="s">
        <v>170</v>
      </c>
      <c r="E841" t="s">
        <v>37</v>
      </c>
      <c r="F841" t="s">
        <v>171</v>
      </c>
      <c r="G841">
        <v>1.2007792377387459E-6</v>
      </c>
      <c r="H841">
        <v>2.6694723204055882E-5</v>
      </c>
      <c r="I841">
        <v>4.1544663439548579E-5</v>
      </c>
    </row>
    <row r="842" spans="1:9" x14ac:dyDescent="0.3">
      <c r="A842" s="71">
        <v>840</v>
      </c>
      <c r="B842" t="s">
        <v>343</v>
      </c>
      <c r="C842" t="s">
        <v>184</v>
      </c>
      <c r="D842" t="s">
        <v>170</v>
      </c>
      <c r="E842" t="s">
        <v>37</v>
      </c>
      <c r="F842" t="s">
        <v>171</v>
      </c>
      <c r="G842">
        <v>4.8697438355095142E-3</v>
      </c>
      <c r="H842">
        <v>1.792630911634352E-2</v>
      </c>
      <c r="I842">
        <v>3.8330626574495083E-2</v>
      </c>
    </row>
    <row r="843" spans="1:9" x14ac:dyDescent="0.3">
      <c r="A843" s="71">
        <v>841</v>
      </c>
      <c r="B843" t="s">
        <v>343</v>
      </c>
      <c r="C843" t="s">
        <v>363</v>
      </c>
      <c r="D843" t="s">
        <v>170</v>
      </c>
      <c r="E843" t="s">
        <v>37</v>
      </c>
      <c r="F843" t="s">
        <v>171</v>
      </c>
      <c r="G843">
        <v>2.1703704872253612E-3</v>
      </c>
      <c r="H843">
        <v>2.8228470692784041E-2</v>
      </c>
      <c r="I843">
        <v>1.7442470255635431E-2</v>
      </c>
    </row>
    <row r="844" spans="1:9" x14ac:dyDescent="0.3">
      <c r="A844" s="71">
        <v>842</v>
      </c>
      <c r="B844" t="s">
        <v>343</v>
      </c>
      <c r="C844" t="s">
        <v>364</v>
      </c>
      <c r="D844" t="s">
        <v>170</v>
      </c>
      <c r="E844" t="s">
        <v>37</v>
      </c>
      <c r="F844" t="s">
        <v>171</v>
      </c>
      <c r="G844">
        <v>8.361633841193896E-3</v>
      </c>
      <c r="H844">
        <v>0.27342717246686088</v>
      </c>
      <c r="I844">
        <v>0.44388129597093751</v>
      </c>
    </row>
    <row r="845" spans="1:9" x14ac:dyDescent="0.3">
      <c r="A845" s="71">
        <v>843</v>
      </c>
      <c r="B845" t="s">
        <v>345</v>
      </c>
      <c r="C845" t="s">
        <v>184</v>
      </c>
      <c r="D845" t="s">
        <v>170</v>
      </c>
      <c r="E845" t="s">
        <v>37</v>
      </c>
      <c r="F845" t="s">
        <v>171</v>
      </c>
      <c r="G845">
        <v>1.011651384884361E-5</v>
      </c>
      <c r="H845">
        <v>2.5194143240751012E-6</v>
      </c>
      <c r="I845">
        <v>8.2088841091432023E-7</v>
      </c>
    </row>
    <row r="846" spans="1:9" x14ac:dyDescent="0.3">
      <c r="A846" s="71">
        <v>844</v>
      </c>
      <c r="B846" t="s">
        <v>345</v>
      </c>
      <c r="C846" t="s">
        <v>363</v>
      </c>
      <c r="D846" t="s">
        <v>170</v>
      </c>
      <c r="E846" t="s">
        <v>37</v>
      </c>
      <c r="F846" t="s">
        <v>171</v>
      </c>
      <c r="G846">
        <v>1.792621192420492E-8</v>
      </c>
      <c r="H846">
        <v>2.8555159978710949E-7</v>
      </c>
      <c r="I846">
        <v>1.097678646675933E-7</v>
      </c>
    </row>
    <row r="847" spans="1:9" x14ac:dyDescent="0.3">
      <c r="A847" s="71">
        <v>845</v>
      </c>
      <c r="B847" t="s">
        <v>345</v>
      </c>
      <c r="C847" t="s">
        <v>364</v>
      </c>
      <c r="D847" t="s">
        <v>170</v>
      </c>
      <c r="E847" t="s">
        <v>37</v>
      </c>
      <c r="F847" t="s">
        <v>171</v>
      </c>
      <c r="G847">
        <v>1.3035962792952819E-7</v>
      </c>
      <c r="H847">
        <v>4.2168323180120022E-6</v>
      </c>
      <c r="I847">
        <v>6.839050711222839E-6</v>
      </c>
    </row>
    <row r="848" spans="1:9" x14ac:dyDescent="0.3">
      <c r="A848" s="71">
        <v>846</v>
      </c>
      <c r="B848" t="s">
        <v>347</v>
      </c>
      <c r="C848" t="s">
        <v>184</v>
      </c>
      <c r="D848" t="s">
        <v>170</v>
      </c>
      <c r="E848" t="s">
        <v>37</v>
      </c>
      <c r="F848" t="s">
        <v>171</v>
      </c>
      <c r="G848">
        <v>3.0089398899819822E-4</v>
      </c>
      <c r="H848">
        <v>7.529622385072274E-5</v>
      </c>
      <c r="I848">
        <v>2.4757335783793461E-5</v>
      </c>
    </row>
    <row r="849" spans="1:9" x14ac:dyDescent="0.3">
      <c r="A849" s="71">
        <v>847</v>
      </c>
      <c r="B849" t="s">
        <v>347</v>
      </c>
      <c r="C849" t="s">
        <v>363</v>
      </c>
      <c r="D849" t="s">
        <v>170</v>
      </c>
      <c r="E849" t="s">
        <v>37</v>
      </c>
      <c r="F849" t="s">
        <v>171</v>
      </c>
      <c r="G849">
        <v>7.6571735126410831E-5</v>
      </c>
      <c r="H849">
        <v>9.9023612974348508E-4</v>
      </c>
      <c r="I849">
        <v>9.5947554765146508E-4</v>
      </c>
    </row>
    <row r="850" spans="1:9" x14ac:dyDescent="0.3">
      <c r="A850" s="71">
        <v>848</v>
      </c>
      <c r="B850" t="s">
        <v>347</v>
      </c>
      <c r="C850" t="s">
        <v>364</v>
      </c>
      <c r="D850" t="s">
        <v>170</v>
      </c>
      <c r="E850" t="s">
        <v>37</v>
      </c>
      <c r="F850" t="s">
        <v>171</v>
      </c>
      <c r="G850">
        <v>3.2770766476528852E-5</v>
      </c>
      <c r="H850">
        <v>1.0669301839108371E-3</v>
      </c>
      <c r="I850">
        <v>1.73138593733577E-3</v>
      </c>
    </row>
    <row r="851" spans="1:9" x14ac:dyDescent="0.3">
      <c r="A851" s="71">
        <v>849</v>
      </c>
      <c r="B851" t="s">
        <v>831</v>
      </c>
      <c r="C851" t="s">
        <v>184</v>
      </c>
      <c r="D851" t="s">
        <v>170</v>
      </c>
      <c r="E851" t="s">
        <v>37</v>
      </c>
      <c r="F851" t="s">
        <v>171</v>
      </c>
      <c r="G851">
        <v>4.5172949085152524E-6</v>
      </c>
      <c r="H851">
        <v>3.4695441737611658E-5</v>
      </c>
      <c r="I851">
        <v>6.8354702701691421E-5</v>
      </c>
    </row>
    <row r="852" spans="1:9" x14ac:dyDescent="0.3">
      <c r="A852" s="71">
        <v>850</v>
      </c>
      <c r="B852" t="s">
        <v>349</v>
      </c>
      <c r="C852" t="s">
        <v>184</v>
      </c>
      <c r="D852" t="s">
        <v>170</v>
      </c>
      <c r="E852" t="s">
        <v>37</v>
      </c>
      <c r="F852" t="s">
        <v>171</v>
      </c>
      <c r="G852">
        <v>2.1821193966772559E-7</v>
      </c>
      <c r="H852">
        <v>5.434370594121721E-8</v>
      </c>
      <c r="I852">
        <v>1.7706525666232221E-8</v>
      </c>
    </row>
    <row r="853" spans="1:9" x14ac:dyDescent="0.3">
      <c r="A853" s="71">
        <v>851</v>
      </c>
      <c r="B853" t="s">
        <v>349</v>
      </c>
      <c r="C853" t="s">
        <v>363</v>
      </c>
      <c r="D853" t="s">
        <v>170</v>
      </c>
      <c r="E853" t="s">
        <v>37</v>
      </c>
      <c r="F853" t="s">
        <v>171</v>
      </c>
      <c r="G853">
        <v>4.925280691258514E-8</v>
      </c>
      <c r="H853">
        <v>1.5394520073754269E-7</v>
      </c>
      <c r="I853">
        <v>1.0748867758845689E-7</v>
      </c>
    </row>
    <row r="854" spans="1:9" x14ac:dyDescent="0.3">
      <c r="A854" s="71">
        <v>852</v>
      </c>
      <c r="B854" t="s">
        <v>349</v>
      </c>
      <c r="C854" t="s">
        <v>364</v>
      </c>
      <c r="D854" t="s">
        <v>170</v>
      </c>
      <c r="E854" t="s">
        <v>37</v>
      </c>
      <c r="F854" t="s">
        <v>171</v>
      </c>
      <c r="G854">
        <v>5.4650446290782533E-8</v>
      </c>
      <c r="H854">
        <v>1.794577685021582E-6</v>
      </c>
      <c r="I854">
        <v>2.9143833109870791E-6</v>
      </c>
    </row>
    <row r="855" spans="1:9" x14ac:dyDescent="0.3">
      <c r="A855" s="71">
        <v>853</v>
      </c>
      <c r="B855" t="s">
        <v>351</v>
      </c>
      <c r="C855" t="s">
        <v>184</v>
      </c>
      <c r="D855" t="s">
        <v>170</v>
      </c>
      <c r="E855" t="s">
        <v>37</v>
      </c>
      <c r="F855" t="s">
        <v>171</v>
      </c>
      <c r="G855">
        <v>2.1507980127387799E-5</v>
      </c>
      <c r="H855">
        <v>5.3605715959257608E-6</v>
      </c>
      <c r="I855">
        <v>1.750988499784781E-6</v>
      </c>
    </row>
    <row r="856" spans="1:9" x14ac:dyDescent="0.3">
      <c r="A856" s="71">
        <v>854</v>
      </c>
      <c r="B856" t="s">
        <v>351</v>
      </c>
      <c r="C856" t="s">
        <v>363</v>
      </c>
      <c r="D856" t="s">
        <v>170</v>
      </c>
      <c r="E856" t="s">
        <v>37</v>
      </c>
      <c r="F856" t="s">
        <v>171</v>
      </c>
      <c r="G856">
        <v>4.2270051986075674E-6</v>
      </c>
      <c r="H856">
        <v>3.5110236906237433E-5</v>
      </c>
      <c r="I856">
        <v>1.8249847948689089E-5</v>
      </c>
    </row>
    <row r="857" spans="1:9" x14ac:dyDescent="0.3">
      <c r="A857" s="71">
        <v>855</v>
      </c>
      <c r="B857" t="s">
        <v>351</v>
      </c>
      <c r="C857" t="s">
        <v>364</v>
      </c>
      <c r="D857" t="s">
        <v>170</v>
      </c>
      <c r="E857" t="s">
        <v>37</v>
      </c>
      <c r="F857" t="s">
        <v>171</v>
      </c>
      <c r="G857">
        <v>6.248620394830634E-7</v>
      </c>
      <c r="H857">
        <v>2.051883467348537E-5</v>
      </c>
      <c r="I857">
        <v>3.3322463458917792E-5</v>
      </c>
    </row>
    <row r="858" spans="1:9" x14ac:dyDescent="0.3">
      <c r="A858" s="71">
        <v>856</v>
      </c>
      <c r="B858" t="s">
        <v>261</v>
      </c>
      <c r="C858" t="s">
        <v>184</v>
      </c>
      <c r="D858" t="s">
        <v>170</v>
      </c>
      <c r="E858" t="s">
        <v>37</v>
      </c>
      <c r="F858" t="s">
        <v>171</v>
      </c>
      <c r="G858">
        <v>1.6359966150998769E-4</v>
      </c>
      <c r="H858">
        <v>3.1971506838576887E-4</v>
      </c>
      <c r="I858">
        <v>6.4687245213927355E-4</v>
      </c>
    </row>
    <row r="859" spans="1:9" x14ac:dyDescent="0.3">
      <c r="A859" s="71">
        <v>857</v>
      </c>
      <c r="B859" t="s">
        <v>261</v>
      </c>
      <c r="C859" t="s">
        <v>363</v>
      </c>
      <c r="D859" t="s">
        <v>170</v>
      </c>
      <c r="E859" t="s">
        <v>37</v>
      </c>
      <c r="F859" t="s">
        <v>171</v>
      </c>
      <c r="G859">
        <v>6.3059832600264416E-5</v>
      </c>
      <c r="H859">
        <v>1.2186246650234099E-4</v>
      </c>
      <c r="I859">
        <v>1.9832555564543999E-4</v>
      </c>
    </row>
    <row r="860" spans="1:9" x14ac:dyDescent="0.3">
      <c r="A860" s="71">
        <v>858</v>
      </c>
      <c r="B860" t="s">
        <v>261</v>
      </c>
      <c r="C860" t="s">
        <v>364</v>
      </c>
      <c r="D860" t="s">
        <v>170</v>
      </c>
      <c r="E860" t="s">
        <v>37</v>
      </c>
      <c r="F860" t="s">
        <v>171</v>
      </c>
      <c r="G860">
        <v>3.0623148046661389E-4</v>
      </c>
      <c r="H860">
        <v>9.81457366797054E-3</v>
      </c>
      <c r="I860">
        <v>1.590456859936153E-2</v>
      </c>
    </row>
    <row r="861" spans="1:9" x14ac:dyDescent="0.3">
      <c r="A861" s="71">
        <v>859</v>
      </c>
      <c r="B861" t="s">
        <v>352</v>
      </c>
      <c r="C861" t="s">
        <v>184</v>
      </c>
      <c r="D861" t="s">
        <v>170</v>
      </c>
      <c r="E861" t="s">
        <v>37</v>
      </c>
      <c r="F861" t="s">
        <v>171</v>
      </c>
      <c r="G861">
        <v>1.4891374307245161E-6</v>
      </c>
      <c r="H861">
        <v>3.7085400767742237E-7</v>
      </c>
      <c r="I861">
        <v>1.208335725981182E-7</v>
      </c>
    </row>
    <row r="862" spans="1:9" x14ac:dyDescent="0.3">
      <c r="A862" s="71">
        <v>860</v>
      </c>
      <c r="B862" t="s">
        <v>275</v>
      </c>
      <c r="C862" t="s">
        <v>184</v>
      </c>
      <c r="D862" t="s">
        <v>170</v>
      </c>
      <c r="E862" t="s">
        <v>37</v>
      </c>
      <c r="F862" t="s">
        <v>171</v>
      </c>
      <c r="G862">
        <v>2.593230849138358E-5</v>
      </c>
      <c r="H862">
        <v>1.444326218139019E-5</v>
      </c>
      <c r="I862">
        <v>2.0239813126153351E-5</v>
      </c>
    </row>
    <row r="863" spans="1:9" x14ac:dyDescent="0.3">
      <c r="A863" s="71">
        <v>861</v>
      </c>
      <c r="B863" t="s">
        <v>275</v>
      </c>
      <c r="C863" t="s">
        <v>363</v>
      </c>
      <c r="D863" t="s">
        <v>170</v>
      </c>
      <c r="E863" t="s">
        <v>37</v>
      </c>
      <c r="F863" t="s">
        <v>171</v>
      </c>
      <c r="G863">
        <v>4.125476733028124E-5</v>
      </c>
      <c r="H863">
        <v>5.2488986595150489E-5</v>
      </c>
      <c r="I863">
        <v>6.6845952527243253E-5</v>
      </c>
    </row>
    <row r="864" spans="1:9" x14ac:dyDescent="0.3">
      <c r="A864" s="71">
        <v>862</v>
      </c>
      <c r="B864" t="s">
        <v>275</v>
      </c>
      <c r="C864" t="s">
        <v>364</v>
      </c>
      <c r="D864" t="s">
        <v>170</v>
      </c>
      <c r="E864" t="s">
        <v>37</v>
      </c>
      <c r="F864" t="s">
        <v>171</v>
      </c>
      <c r="G864">
        <v>6.8299480254911924E-6</v>
      </c>
      <c r="H864">
        <v>2.2363925701132919E-4</v>
      </c>
      <c r="I864">
        <v>3.6309820653292202E-4</v>
      </c>
    </row>
    <row r="865" spans="1:9" x14ac:dyDescent="0.3">
      <c r="A865" s="71">
        <v>863</v>
      </c>
      <c r="B865" t="s">
        <v>360</v>
      </c>
      <c r="C865" t="s">
        <v>184</v>
      </c>
      <c r="D865" t="s">
        <v>170</v>
      </c>
      <c r="E865" t="s">
        <v>37</v>
      </c>
      <c r="F865" t="s">
        <v>171</v>
      </c>
      <c r="G865">
        <v>7.5860178898878557E-4</v>
      </c>
      <c r="H865">
        <v>5.5937874571224632E-4</v>
      </c>
      <c r="I865">
        <v>8.5628128060634011E-4</v>
      </c>
    </row>
    <row r="866" spans="1:9" x14ac:dyDescent="0.3">
      <c r="A866" s="71">
        <v>864</v>
      </c>
      <c r="B866" t="s">
        <v>360</v>
      </c>
      <c r="C866" t="s">
        <v>366</v>
      </c>
      <c r="D866" t="s">
        <v>170</v>
      </c>
      <c r="E866" t="s">
        <v>37</v>
      </c>
      <c r="F866" t="s">
        <v>171</v>
      </c>
      <c r="G866">
        <v>-9.1709129370667569E-8</v>
      </c>
      <c r="H866">
        <v>-4.7881836611483427E-7</v>
      </c>
      <c r="I866">
        <v>-5.0241026407901146E-7</v>
      </c>
    </row>
    <row r="867" spans="1:9" x14ac:dyDescent="0.3">
      <c r="A867" s="71">
        <v>865</v>
      </c>
      <c r="B867" t="s">
        <v>360</v>
      </c>
      <c r="C867" t="s">
        <v>363</v>
      </c>
      <c r="D867" t="s">
        <v>170</v>
      </c>
      <c r="E867" t="s">
        <v>37</v>
      </c>
      <c r="F867" t="s">
        <v>171</v>
      </c>
      <c r="G867">
        <v>1.9168533334177099E-4</v>
      </c>
      <c r="H867">
        <v>2.074249529077686E-3</v>
      </c>
      <c r="I867">
        <v>1.744836297169971E-3</v>
      </c>
    </row>
    <row r="868" spans="1:9" x14ac:dyDescent="0.3">
      <c r="A868" s="71">
        <v>866</v>
      </c>
      <c r="B868" t="s">
        <v>360</v>
      </c>
      <c r="C868" t="s">
        <v>364</v>
      </c>
      <c r="D868" t="s">
        <v>170</v>
      </c>
      <c r="E868" t="s">
        <v>37</v>
      </c>
      <c r="F868" t="s">
        <v>171</v>
      </c>
      <c r="G868">
        <v>1.6995077707658039E-4</v>
      </c>
      <c r="H868">
        <v>8.3104378666166176E-4</v>
      </c>
      <c r="I868">
        <v>6.672977715447637E-4</v>
      </c>
    </row>
    <row r="869" spans="1:9" x14ac:dyDescent="0.3">
      <c r="A869" s="71">
        <v>867</v>
      </c>
      <c r="B869" t="s">
        <v>498</v>
      </c>
      <c r="C869" t="s">
        <v>367</v>
      </c>
      <c r="D869" t="s">
        <v>170</v>
      </c>
      <c r="E869" t="s">
        <v>37</v>
      </c>
      <c r="F869" t="s">
        <v>171</v>
      </c>
      <c r="G869">
        <v>2.1603402508919229E-9</v>
      </c>
      <c r="H869">
        <v>1.154813375948199E-8</v>
      </c>
      <c r="I869">
        <v>1.06256405727398E-8</v>
      </c>
    </row>
    <row r="870" spans="1:9" x14ac:dyDescent="0.3">
      <c r="A870" s="71">
        <v>868</v>
      </c>
      <c r="B870" t="s">
        <v>499</v>
      </c>
      <c r="C870" t="s">
        <v>367</v>
      </c>
      <c r="D870" t="s">
        <v>170</v>
      </c>
      <c r="E870" t="s">
        <v>37</v>
      </c>
      <c r="F870" t="s">
        <v>171</v>
      </c>
      <c r="G870">
        <v>1.632535240593939E-9</v>
      </c>
      <c r="H870">
        <v>8.7267432990377443E-9</v>
      </c>
      <c r="I870">
        <v>8.0296290607948838E-9</v>
      </c>
    </row>
    <row r="871" spans="1:9" x14ac:dyDescent="0.3">
      <c r="A871" s="71">
        <v>869</v>
      </c>
      <c r="B871" t="s">
        <v>501</v>
      </c>
      <c r="C871" t="s">
        <v>367</v>
      </c>
      <c r="D871" t="s">
        <v>170</v>
      </c>
      <c r="E871" t="s">
        <v>37</v>
      </c>
      <c r="F871" t="s">
        <v>171</v>
      </c>
      <c r="G871">
        <v>8.0764279813989693E-9</v>
      </c>
      <c r="H871">
        <v>3.695558006579324E-8</v>
      </c>
      <c r="I871">
        <v>3.3637442183970461E-8</v>
      </c>
    </row>
    <row r="872" spans="1:9" x14ac:dyDescent="0.3">
      <c r="A872" s="71">
        <v>870</v>
      </c>
      <c r="B872" t="s">
        <v>502</v>
      </c>
      <c r="C872" t="s">
        <v>367</v>
      </c>
      <c r="D872" t="s">
        <v>170</v>
      </c>
      <c r="E872" t="s">
        <v>37</v>
      </c>
      <c r="F872" t="s">
        <v>171</v>
      </c>
      <c r="G872">
        <v>1.2576785231127879E-12</v>
      </c>
      <c r="H872">
        <v>1.425068123636579E-9</v>
      </c>
      <c r="I872">
        <v>3.6924446962607468E-10</v>
      </c>
    </row>
    <row r="873" spans="1:9" x14ac:dyDescent="0.3">
      <c r="A873" s="71">
        <v>871</v>
      </c>
      <c r="B873" t="s">
        <v>503</v>
      </c>
      <c r="C873" t="s">
        <v>367</v>
      </c>
      <c r="D873" t="s">
        <v>170</v>
      </c>
      <c r="E873" t="s">
        <v>37</v>
      </c>
      <c r="F873" t="s">
        <v>171</v>
      </c>
      <c r="G873">
        <v>4.3970985180810838E-8</v>
      </c>
      <c r="H873">
        <v>1.1696144047778681E-7</v>
      </c>
      <c r="I873">
        <v>1.079494248147173E-7</v>
      </c>
    </row>
    <row r="874" spans="1:9" x14ac:dyDescent="0.3">
      <c r="A874" s="71">
        <v>872</v>
      </c>
      <c r="B874" t="s">
        <v>503</v>
      </c>
      <c r="C874" t="s">
        <v>369</v>
      </c>
      <c r="D874" t="s">
        <v>170</v>
      </c>
      <c r="E874" t="s">
        <v>37</v>
      </c>
      <c r="F874" t="s">
        <v>171</v>
      </c>
      <c r="G874">
        <v>4.1839197910417918E-7</v>
      </c>
      <c r="H874">
        <v>3.407487698893505E-6</v>
      </c>
      <c r="I874">
        <v>3.4255886520394808E-6</v>
      </c>
    </row>
    <row r="875" spans="1:9" x14ac:dyDescent="0.3">
      <c r="A875" s="71">
        <v>873</v>
      </c>
      <c r="B875" t="s">
        <v>504</v>
      </c>
      <c r="C875" t="s">
        <v>367</v>
      </c>
      <c r="D875" t="s">
        <v>170</v>
      </c>
      <c r="E875" t="s">
        <v>37</v>
      </c>
      <c r="F875" t="s">
        <v>171</v>
      </c>
      <c r="G875">
        <v>0</v>
      </c>
      <c r="H875">
        <v>0</v>
      </c>
      <c r="I875">
        <v>0</v>
      </c>
    </row>
    <row r="876" spans="1:9" x14ac:dyDescent="0.3">
      <c r="A876" s="71">
        <v>874</v>
      </c>
      <c r="B876" t="s">
        <v>964</v>
      </c>
      <c r="C876" t="s">
        <v>367</v>
      </c>
      <c r="D876" t="s">
        <v>170</v>
      </c>
      <c r="E876" t="s">
        <v>37</v>
      </c>
      <c r="F876" t="s">
        <v>171</v>
      </c>
      <c r="G876">
        <v>8.1797680557093139E-9</v>
      </c>
      <c r="H876">
        <v>3.315871325490995E-9</v>
      </c>
      <c r="I876">
        <v>8.2438427275979567E-9</v>
      </c>
    </row>
    <row r="877" spans="1:9" x14ac:dyDescent="0.3">
      <c r="A877" s="71">
        <v>875</v>
      </c>
      <c r="B877" t="s">
        <v>505</v>
      </c>
      <c r="C877" t="s">
        <v>367</v>
      </c>
      <c r="D877" t="s">
        <v>170</v>
      </c>
      <c r="E877" t="s">
        <v>37</v>
      </c>
      <c r="F877" t="s">
        <v>171</v>
      </c>
      <c r="G877">
        <v>1.5860098242315879E-6</v>
      </c>
      <c r="H877">
        <v>6.4292210007572828E-7</v>
      </c>
      <c r="I877">
        <v>1.598412698085704E-6</v>
      </c>
    </row>
    <row r="878" spans="1:9" x14ac:dyDescent="0.3">
      <c r="A878" s="71">
        <v>876</v>
      </c>
      <c r="B878" t="s">
        <v>505</v>
      </c>
      <c r="C878" t="s">
        <v>369</v>
      </c>
      <c r="D878" t="s">
        <v>170</v>
      </c>
      <c r="E878" t="s">
        <v>37</v>
      </c>
      <c r="F878" t="s">
        <v>171</v>
      </c>
      <c r="G878">
        <v>2.0513611494051619E-12</v>
      </c>
      <c r="H878">
        <v>1.8818484504715082E-11</v>
      </c>
      <c r="I878">
        <v>1.651480204139774E-11</v>
      </c>
    </row>
    <row r="879" spans="1:9" x14ac:dyDescent="0.3">
      <c r="A879" s="71">
        <v>877</v>
      </c>
      <c r="B879" t="s">
        <v>507</v>
      </c>
      <c r="C879" t="s">
        <v>370</v>
      </c>
      <c r="D879" t="s">
        <v>170</v>
      </c>
      <c r="E879" t="s">
        <v>37</v>
      </c>
      <c r="F879" t="s">
        <v>171</v>
      </c>
      <c r="G879">
        <v>6.4744182866056221E-8</v>
      </c>
      <c r="H879">
        <v>6.2829784726807386E-7</v>
      </c>
      <c r="I879">
        <v>5.6741363688501134E-7</v>
      </c>
    </row>
    <row r="880" spans="1:9" x14ac:dyDescent="0.3">
      <c r="A880" s="71">
        <v>878</v>
      </c>
      <c r="B880" t="s">
        <v>507</v>
      </c>
      <c r="C880" t="s">
        <v>367</v>
      </c>
      <c r="D880" t="s">
        <v>170</v>
      </c>
      <c r="E880" t="s">
        <v>37</v>
      </c>
      <c r="F880" t="s">
        <v>171</v>
      </c>
      <c r="G880">
        <v>8.3262943182285932E-6</v>
      </c>
      <c r="H880">
        <v>5.5767622493594198E-5</v>
      </c>
      <c r="I880">
        <v>3.2381011415352408E-5</v>
      </c>
    </row>
    <row r="881" spans="1:9" x14ac:dyDescent="0.3">
      <c r="A881" s="71">
        <v>879</v>
      </c>
      <c r="B881" t="s">
        <v>965</v>
      </c>
      <c r="C881" t="s">
        <v>370</v>
      </c>
      <c r="D881" t="s">
        <v>170</v>
      </c>
      <c r="E881" t="s">
        <v>37</v>
      </c>
      <c r="F881" t="s">
        <v>171</v>
      </c>
      <c r="G881">
        <v>3.2067703019047429E-8</v>
      </c>
      <c r="H881">
        <v>3.1119504304162108E-7</v>
      </c>
      <c r="I881">
        <v>2.8103917898274072E-7</v>
      </c>
    </row>
    <row r="882" spans="1:9" x14ac:dyDescent="0.3">
      <c r="A882" s="71">
        <v>880</v>
      </c>
      <c r="B882" t="s">
        <v>965</v>
      </c>
      <c r="C882" t="s">
        <v>367</v>
      </c>
      <c r="D882" t="s">
        <v>170</v>
      </c>
      <c r="E882" t="s">
        <v>37</v>
      </c>
      <c r="F882" t="s">
        <v>171</v>
      </c>
      <c r="G882">
        <v>1.083591161404145E-7</v>
      </c>
      <c r="H882">
        <v>9.1801627453610515E-7</v>
      </c>
      <c r="I882">
        <v>7.8001371274661341E-7</v>
      </c>
    </row>
    <row r="883" spans="1:9" x14ac:dyDescent="0.3">
      <c r="A883" s="71">
        <v>881</v>
      </c>
      <c r="B883" t="s">
        <v>25</v>
      </c>
      <c r="C883" t="s">
        <v>367</v>
      </c>
      <c r="D883" t="s">
        <v>170</v>
      </c>
      <c r="E883" t="s">
        <v>37</v>
      </c>
      <c r="F883" t="s">
        <v>171</v>
      </c>
      <c r="G883">
        <v>7.9409468671004568E-6</v>
      </c>
      <c r="H883">
        <v>5.8966795975685033E-5</v>
      </c>
      <c r="I883">
        <v>6.6227302817270487E-5</v>
      </c>
    </row>
    <row r="884" spans="1:9" x14ac:dyDescent="0.3">
      <c r="A884" s="71">
        <v>882</v>
      </c>
      <c r="B884" t="s">
        <v>510</v>
      </c>
      <c r="C884" t="s">
        <v>367</v>
      </c>
      <c r="D884" t="s">
        <v>170</v>
      </c>
      <c r="E884" t="s">
        <v>37</v>
      </c>
      <c r="F884" t="s">
        <v>171</v>
      </c>
      <c r="G884">
        <v>3.1501048022256272E-5</v>
      </c>
      <c r="H884">
        <v>1.351806626155914E-4</v>
      </c>
      <c r="I884">
        <v>1.063291777113226E-4</v>
      </c>
    </row>
    <row r="885" spans="1:9" x14ac:dyDescent="0.3">
      <c r="A885" s="71">
        <v>883</v>
      </c>
      <c r="B885" t="s">
        <v>510</v>
      </c>
      <c r="C885" t="s">
        <v>369</v>
      </c>
      <c r="D885" t="s">
        <v>170</v>
      </c>
      <c r="E885" t="s">
        <v>37</v>
      </c>
      <c r="F885" t="s">
        <v>171</v>
      </c>
      <c r="G885">
        <v>0</v>
      </c>
      <c r="H885">
        <v>0</v>
      </c>
      <c r="I885">
        <v>0</v>
      </c>
    </row>
    <row r="886" spans="1:9" x14ac:dyDescent="0.3">
      <c r="A886" s="71">
        <v>884</v>
      </c>
      <c r="B886" t="s">
        <v>512</v>
      </c>
      <c r="C886" t="s">
        <v>367</v>
      </c>
      <c r="D886" t="s">
        <v>170</v>
      </c>
      <c r="E886" t="s">
        <v>37</v>
      </c>
      <c r="F886" t="s">
        <v>171</v>
      </c>
      <c r="G886">
        <v>2.4814264407610861E-5</v>
      </c>
      <c r="H886">
        <v>9.7340233712477498E-5</v>
      </c>
      <c r="I886">
        <v>6.4574081413732305E-5</v>
      </c>
    </row>
    <row r="887" spans="1:9" x14ac:dyDescent="0.3">
      <c r="A887" s="71">
        <v>885</v>
      </c>
      <c r="B887" t="s">
        <v>512</v>
      </c>
      <c r="C887" t="s">
        <v>369</v>
      </c>
      <c r="D887" t="s">
        <v>170</v>
      </c>
      <c r="E887" t="s">
        <v>37</v>
      </c>
      <c r="F887" t="s">
        <v>171</v>
      </c>
      <c r="G887">
        <v>4.8893345214119303E-12</v>
      </c>
      <c r="H887">
        <v>4.485308009086758E-11</v>
      </c>
      <c r="I887">
        <v>3.9362348145621539E-11</v>
      </c>
    </row>
    <row r="888" spans="1:9" x14ac:dyDescent="0.3">
      <c r="A888" s="71">
        <v>886</v>
      </c>
      <c r="B888" t="s">
        <v>940</v>
      </c>
      <c r="C888" t="s">
        <v>367</v>
      </c>
      <c r="D888" t="s">
        <v>170</v>
      </c>
      <c r="E888" t="s">
        <v>37</v>
      </c>
      <c r="F888" t="s">
        <v>171</v>
      </c>
      <c r="G888">
        <v>8.1665434438023212E-10</v>
      </c>
      <c r="H888">
        <v>4.3456018659231533E-9</v>
      </c>
      <c r="I888">
        <v>3.9746114198245392E-9</v>
      </c>
    </row>
    <row r="889" spans="1:9" x14ac:dyDescent="0.3">
      <c r="A889" s="71">
        <v>887</v>
      </c>
      <c r="B889" t="s">
        <v>966</v>
      </c>
      <c r="C889" t="s">
        <v>367</v>
      </c>
      <c r="D889" t="s">
        <v>170</v>
      </c>
      <c r="E889" t="s">
        <v>37</v>
      </c>
      <c r="F889" t="s">
        <v>171</v>
      </c>
      <c r="G889">
        <v>1.697092801112115E-9</v>
      </c>
      <c r="H889">
        <v>9.0718360745258356E-9</v>
      </c>
      <c r="I889">
        <v>8.3471517429929264E-9</v>
      </c>
    </row>
    <row r="890" spans="1:9" x14ac:dyDescent="0.3">
      <c r="A890" s="71">
        <v>888</v>
      </c>
      <c r="B890" t="s">
        <v>24</v>
      </c>
      <c r="C890" t="s">
        <v>369</v>
      </c>
      <c r="D890" t="s">
        <v>170</v>
      </c>
      <c r="E890" t="s">
        <v>37</v>
      </c>
      <c r="F890" t="s">
        <v>171</v>
      </c>
      <c r="G890">
        <v>0</v>
      </c>
      <c r="H890">
        <v>0</v>
      </c>
      <c r="I890">
        <v>0</v>
      </c>
    </row>
    <row r="891" spans="1:9" x14ac:dyDescent="0.3">
      <c r="A891" s="71">
        <v>889</v>
      </c>
      <c r="B891" t="s">
        <v>300</v>
      </c>
      <c r="C891" t="s">
        <v>179</v>
      </c>
      <c r="D891" t="s">
        <v>170</v>
      </c>
      <c r="E891" t="s">
        <v>37</v>
      </c>
      <c r="F891" t="s">
        <v>171</v>
      </c>
      <c r="G891">
        <v>1.5377165083595629E-3</v>
      </c>
      <c r="H891">
        <v>8.0954344376826352E-3</v>
      </c>
      <c r="I891">
        <v>1.040636360595339E-2</v>
      </c>
    </row>
    <row r="892" spans="1:9" x14ac:dyDescent="0.3">
      <c r="A892" s="71">
        <v>890</v>
      </c>
      <c r="B892" t="s">
        <v>300</v>
      </c>
      <c r="C892" t="s">
        <v>370</v>
      </c>
      <c r="D892" t="s">
        <v>170</v>
      </c>
      <c r="E892" t="s">
        <v>37</v>
      </c>
      <c r="F892" t="s">
        <v>171</v>
      </c>
      <c r="G892">
        <v>2.6934744934700452E-3</v>
      </c>
      <c r="H892">
        <v>2.6948014257596159E-2</v>
      </c>
      <c r="I892">
        <v>3.5034348845053902E-2</v>
      </c>
    </row>
    <row r="893" spans="1:9" x14ac:dyDescent="0.3">
      <c r="A893" s="71">
        <v>891</v>
      </c>
      <c r="B893" t="s">
        <v>300</v>
      </c>
      <c r="C893" t="s">
        <v>367</v>
      </c>
      <c r="D893" t="s">
        <v>170</v>
      </c>
      <c r="E893" t="s">
        <v>37</v>
      </c>
      <c r="F893" t="s">
        <v>171</v>
      </c>
      <c r="G893">
        <v>1.6130225574086509E-3</v>
      </c>
      <c r="H893">
        <v>4.8038654409974353E-2</v>
      </c>
      <c r="I893">
        <v>3.8211105394277342E-2</v>
      </c>
    </row>
    <row r="894" spans="1:9" x14ac:dyDescent="0.3">
      <c r="A894" s="71">
        <v>892</v>
      </c>
      <c r="B894" t="s">
        <v>300</v>
      </c>
      <c r="C894" t="s">
        <v>369</v>
      </c>
      <c r="D894" t="s">
        <v>170</v>
      </c>
      <c r="E894" t="s">
        <v>37</v>
      </c>
      <c r="F894" t="s">
        <v>171</v>
      </c>
      <c r="G894">
        <v>7.5889304314854052E-6</v>
      </c>
      <c r="H894">
        <v>7.6389369774649068E-5</v>
      </c>
      <c r="I894">
        <v>9.4154936423211156E-5</v>
      </c>
    </row>
    <row r="895" spans="1:9" x14ac:dyDescent="0.3">
      <c r="A895" s="71">
        <v>893</v>
      </c>
      <c r="B895" t="s">
        <v>523</v>
      </c>
      <c r="C895" t="s">
        <v>371</v>
      </c>
      <c r="D895" t="s">
        <v>170</v>
      </c>
      <c r="E895" t="s">
        <v>37</v>
      </c>
      <c r="F895" t="s">
        <v>171</v>
      </c>
      <c r="G895">
        <v>1.5240401029043629E-3</v>
      </c>
      <c r="H895">
        <v>4.8912219906708009E-3</v>
      </c>
      <c r="I895">
        <v>5.4215391502617314E-3</v>
      </c>
    </row>
    <row r="896" spans="1:9" x14ac:dyDescent="0.3">
      <c r="A896" s="71">
        <v>894</v>
      </c>
      <c r="B896" t="s">
        <v>523</v>
      </c>
      <c r="C896" t="s">
        <v>370</v>
      </c>
      <c r="D896" t="s">
        <v>170</v>
      </c>
      <c r="E896" t="s">
        <v>37</v>
      </c>
      <c r="F896" t="s">
        <v>171</v>
      </c>
      <c r="G896">
        <v>4.4447267615862537E-3</v>
      </c>
      <c r="H896">
        <v>4.2979579958173093E-2</v>
      </c>
      <c r="I896">
        <v>3.8816058482432601E-2</v>
      </c>
    </row>
    <row r="897" spans="1:9" x14ac:dyDescent="0.3">
      <c r="A897" s="71">
        <v>895</v>
      </c>
      <c r="B897" t="s">
        <v>523</v>
      </c>
      <c r="C897" t="s">
        <v>367</v>
      </c>
      <c r="D897" t="s">
        <v>170</v>
      </c>
      <c r="E897" t="s">
        <v>37</v>
      </c>
      <c r="F897" t="s">
        <v>171</v>
      </c>
      <c r="G897">
        <v>3.1792592780009309E-2</v>
      </c>
      <c r="H897">
        <v>0.12599369297538099</v>
      </c>
      <c r="I897">
        <v>0.12846269262335841</v>
      </c>
    </row>
    <row r="898" spans="1:9" x14ac:dyDescent="0.3">
      <c r="A898" s="71">
        <v>896</v>
      </c>
      <c r="B898" t="s">
        <v>523</v>
      </c>
      <c r="C898" t="s">
        <v>369</v>
      </c>
      <c r="D898" t="s">
        <v>170</v>
      </c>
      <c r="E898" t="s">
        <v>37</v>
      </c>
      <c r="F898" t="s">
        <v>171</v>
      </c>
      <c r="G898">
        <v>8.6684348592619184E-2</v>
      </c>
      <c r="H898">
        <v>1.4714031109382339E-3</v>
      </c>
      <c r="I898">
        <v>1.3599761760890101E-3</v>
      </c>
    </row>
    <row r="899" spans="1:9" x14ac:dyDescent="0.3">
      <c r="A899" s="71">
        <v>897</v>
      </c>
      <c r="B899" t="s">
        <v>26</v>
      </c>
      <c r="C899" t="s">
        <v>179</v>
      </c>
      <c r="D899" t="s">
        <v>170</v>
      </c>
      <c r="E899" t="s">
        <v>37</v>
      </c>
      <c r="F899" t="s">
        <v>171</v>
      </c>
      <c r="G899">
        <v>0</v>
      </c>
      <c r="H899">
        <v>0</v>
      </c>
      <c r="I899">
        <v>0</v>
      </c>
    </row>
    <row r="900" spans="1:9" x14ac:dyDescent="0.3">
      <c r="A900" s="71">
        <v>898</v>
      </c>
      <c r="B900" t="s">
        <v>26</v>
      </c>
      <c r="C900" t="s">
        <v>367</v>
      </c>
      <c r="D900" t="s">
        <v>170</v>
      </c>
      <c r="E900" t="s">
        <v>37</v>
      </c>
      <c r="F900" t="s">
        <v>171</v>
      </c>
      <c r="G900">
        <v>4.6589846001771701E-8</v>
      </c>
      <c r="H900">
        <v>1.141546364254083E-7</v>
      </c>
      <c r="I900">
        <v>1.4924060818141149E-7</v>
      </c>
    </row>
    <row r="901" spans="1:9" x14ac:dyDescent="0.3">
      <c r="A901" s="71">
        <v>899</v>
      </c>
      <c r="B901" t="s">
        <v>26</v>
      </c>
      <c r="C901" t="s">
        <v>369</v>
      </c>
      <c r="D901" t="s">
        <v>170</v>
      </c>
      <c r="E901" t="s">
        <v>37</v>
      </c>
      <c r="F901" t="s">
        <v>171</v>
      </c>
      <c r="G901">
        <v>2.3772826662932479E-5</v>
      </c>
      <c r="H901">
        <v>3.9206209743713468E-4</v>
      </c>
      <c r="I901">
        <v>1.065130306020011E-2</v>
      </c>
    </row>
    <row r="902" spans="1:9" x14ac:dyDescent="0.3">
      <c r="A902" s="71">
        <v>900</v>
      </c>
      <c r="B902" t="s">
        <v>302</v>
      </c>
      <c r="C902" t="s">
        <v>179</v>
      </c>
      <c r="D902" t="s">
        <v>170</v>
      </c>
      <c r="E902" t="s">
        <v>37</v>
      </c>
      <c r="F902" t="s">
        <v>171</v>
      </c>
      <c r="G902">
        <v>9.6137243852193102E-6</v>
      </c>
      <c r="H902">
        <v>1.334659202990274E-4</v>
      </c>
      <c r="I902">
        <v>8.7149084379911846E-5</v>
      </c>
    </row>
    <row r="903" spans="1:9" x14ac:dyDescent="0.3">
      <c r="A903" s="71">
        <v>901</v>
      </c>
      <c r="B903" t="s">
        <v>302</v>
      </c>
      <c r="C903" t="s">
        <v>367</v>
      </c>
      <c r="D903" t="s">
        <v>170</v>
      </c>
      <c r="E903" t="s">
        <v>37</v>
      </c>
      <c r="F903" t="s">
        <v>171</v>
      </c>
      <c r="G903">
        <v>1.9017889302311479E-4</v>
      </c>
      <c r="H903">
        <v>5.375414791220892E-3</v>
      </c>
      <c r="I903">
        <v>2.1894873034626482E-3</v>
      </c>
    </row>
    <row r="904" spans="1:9" x14ac:dyDescent="0.3">
      <c r="A904" s="71">
        <v>902</v>
      </c>
      <c r="B904" t="s">
        <v>302</v>
      </c>
      <c r="C904" t="s">
        <v>369</v>
      </c>
      <c r="D904" t="s">
        <v>170</v>
      </c>
      <c r="E904" t="s">
        <v>37</v>
      </c>
      <c r="F904" t="s">
        <v>171</v>
      </c>
      <c r="G904">
        <v>7.4934605641162074E-11</v>
      </c>
      <c r="H904">
        <v>3.9184888968919341E-10</v>
      </c>
      <c r="I904">
        <v>4.4542665614674961E-10</v>
      </c>
    </row>
    <row r="905" spans="1:9" x14ac:dyDescent="0.3">
      <c r="A905" s="71">
        <v>903</v>
      </c>
      <c r="B905" t="s">
        <v>303</v>
      </c>
      <c r="C905" t="s">
        <v>367</v>
      </c>
      <c r="D905" t="s">
        <v>170</v>
      </c>
      <c r="E905" t="s">
        <v>237</v>
      </c>
      <c r="F905" t="s">
        <v>171</v>
      </c>
      <c r="G905">
        <v>5.2663190861560308E-2</v>
      </c>
      <c r="H905">
        <v>0.88081100019022374</v>
      </c>
      <c r="I905">
        <v>0.5290393635065862</v>
      </c>
    </row>
    <row r="906" spans="1:9" x14ac:dyDescent="0.3">
      <c r="A906" s="71">
        <v>904</v>
      </c>
      <c r="B906" t="s">
        <v>304</v>
      </c>
      <c r="C906" t="s">
        <v>367</v>
      </c>
      <c r="D906" t="s">
        <v>170</v>
      </c>
      <c r="E906" t="s">
        <v>237</v>
      </c>
      <c r="F906" t="s">
        <v>171</v>
      </c>
      <c r="G906">
        <v>5.4289570709860737E-4</v>
      </c>
      <c r="H906">
        <v>1.356136628582769E-2</v>
      </c>
      <c r="I906">
        <v>1.587425514389855E-2</v>
      </c>
    </row>
    <row r="907" spans="1:9" x14ac:dyDescent="0.3">
      <c r="A907" s="71">
        <v>905</v>
      </c>
      <c r="B907" t="s">
        <v>527</v>
      </c>
      <c r="C907" t="s">
        <v>370</v>
      </c>
      <c r="D907" t="s">
        <v>170</v>
      </c>
      <c r="E907" t="s">
        <v>37</v>
      </c>
      <c r="F907" t="s">
        <v>171</v>
      </c>
      <c r="G907">
        <v>3.2787910509020592E-8</v>
      </c>
      <c r="H907">
        <v>3.341126357791793E-7</v>
      </c>
      <c r="I907">
        <v>3.9558324252426179E-7</v>
      </c>
    </row>
    <row r="908" spans="1:9" x14ac:dyDescent="0.3">
      <c r="A908" s="71">
        <v>906</v>
      </c>
      <c r="B908" t="s">
        <v>527</v>
      </c>
      <c r="C908" t="s">
        <v>367</v>
      </c>
      <c r="D908" t="s">
        <v>170</v>
      </c>
      <c r="E908" t="s">
        <v>37</v>
      </c>
      <c r="F908" t="s">
        <v>171</v>
      </c>
      <c r="G908">
        <v>2.415627405263745E-5</v>
      </c>
      <c r="H908">
        <v>2.201816439582785E-4</v>
      </c>
      <c r="I908">
        <v>1.834951832742132E-3</v>
      </c>
    </row>
    <row r="909" spans="1:9" x14ac:dyDescent="0.3">
      <c r="A909" s="71">
        <v>907</v>
      </c>
      <c r="B909" t="s">
        <v>527</v>
      </c>
      <c r="C909" t="s">
        <v>369</v>
      </c>
      <c r="D909" t="s">
        <v>170</v>
      </c>
      <c r="E909" t="s">
        <v>37</v>
      </c>
      <c r="F909" t="s">
        <v>171</v>
      </c>
      <c r="G909">
        <v>6.5302849784540777E-6</v>
      </c>
      <c r="H909">
        <v>6.0388143553749493E-5</v>
      </c>
      <c r="I909">
        <v>5.4013210467039941E-5</v>
      </c>
    </row>
    <row r="910" spans="1:9" x14ac:dyDescent="0.3">
      <c r="A910" s="71">
        <v>908</v>
      </c>
      <c r="B910" t="s">
        <v>967</v>
      </c>
      <c r="C910" t="s">
        <v>370</v>
      </c>
      <c r="D910" t="s">
        <v>170</v>
      </c>
      <c r="E910" t="s">
        <v>37</v>
      </c>
      <c r="F910" t="s">
        <v>171</v>
      </c>
      <c r="G910">
        <v>0.14124348407509341</v>
      </c>
      <c r="H910">
        <v>1.463992206792768</v>
      </c>
      <c r="I910">
        <v>1.6094536346454451</v>
      </c>
    </row>
    <row r="911" spans="1:9" x14ac:dyDescent="0.3">
      <c r="A911" s="71">
        <v>909</v>
      </c>
      <c r="B911" t="s">
        <v>967</v>
      </c>
      <c r="C911" t="s">
        <v>369</v>
      </c>
      <c r="D911" t="s">
        <v>170</v>
      </c>
      <c r="E911" t="s">
        <v>37</v>
      </c>
      <c r="F911" t="s">
        <v>171</v>
      </c>
      <c r="G911">
        <v>0</v>
      </c>
      <c r="H911">
        <v>0</v>
      </c>
      <c r="I911">
        <v>0</v>
      </c>
    </row>
    <row r="912" spans="1:9" x14ac:dyDescent="0.3">
      <c r="A912" s="71">
        <v>910</v>
      </c>
      <c r="B912" t="s">
        <v>306</v>
      </c>
      <c r="C912" t="s">
        <v>179</v>
      </c>
      <c r="D912" t="s">
        <v>170</v>
      </c>
      <c r="E912" t="s">
        <v>37</v>
      </c>
      <c r="F912" t="s">
        <v>171</v>
      </c>
      <c r="G912">
        <v>1.6642741324814389E-5</v>
      </c>
      <c r="H912">
        <v>1.322373158589816E-4</v>
      </c>
      <c r="I912">
        <v>2.0533435422185351E-4</v>
      </c>
    </row>
    <row r="913" spans="1:9" x14ac:dyDescent="0.3">
      <c r="A913" s="71">
        <v>911</v>
      </c>
      <c r="B913" t="s">
        <v>306</v>
      </c>
      <c r="C913" t="s">
        <v>370</v>
      </c>
      <c r="D913" t="s">
        <v>170</v>
      </c>
      <c r="E913" t="s">
        <v>37</v>
      </c>
      <c r="F913" t="s">
        <v>171</v>
      </c>
      <c r="G913">
        <v>3.539678608265681E-3</v>
      </c>
      <c r="H913">
        <v>3.435016309912263E-2</v>
      </c>
      <c r="I913">
        <v>3.1021520370420708E-2</v>
      </c>
    </row>
    <row r="914" spans="1:9" x14ac:dyDescent="0.3">
      <c r="A914" s="71">
        <v>912</v>
      </c>
      <c r="B914" t="s">
        <v>306</v>
      </c>
      <c r="C914" t="s">
        <v>367</v>
      </c>
      <c r="D914" t="s">
        <v>170</v>
      </c>
      <c r="E914" t="s">
        <v>37</v>
      </c>
      <c r="F914" t="s">
        <v>171</v>
      </c>
      <c r="G914">
        <v>1.04344555956986E-2</v>
      </c>
      <c r="H914">
        <v>8.5277481212532133E-2</v>
      </c>
      <c r="I914">
        <v>7.6988053583110047E-2</v>
      </c>
    </row>
    <row r="915" spans="1:9" x14ac:dyDescent="0.3">
      <c r="A915" s="71">
        <v>913</v>
      </c>
      <c r="B915" t="s">
        <v>306</v>
      </c>
      <c r="C915" t="s">
        <v>369</v>
      </c>
      <c r="D915" t="s">
        <v>170</v>
      </c>
      <c r="E915" t="s">
        <v>37</v>
      </c>
      <c r="F915" t="s">
        <v>171</v>
      </c>
      <c r="G915">
        <v>6.4360026194802038E-5</v>
      </c>
      <c r="H915">
        <v>9.0685539856927936E-5</v>
      </c>
      <c r="I915">
        <v>8.5425875943123444E-5</v>
      </c>
    </row>
    <row r="916" spans="1:9" x14ac:dyDescent="0.3">
      <c r="A916" s="71">
        <v>914</v>
      </c>
      <c r="B916" t="s">
        <v>537</v>
      </c>
      <c r="C916" t="s">
        <v>370</v>
      </c>
      <c r="D916" t="s">
        <v>170</v>
      </c>
      <c r="E916" t="s">
        <v>37</v>
      </c>
      <c r="F916" t="s">
        <v>171</v>
      </c>
      <c r="G916">
        <v>1.0203858412002089E-4</v>
      </c>
      <c r="H916">
        <v>9.9021440850561573E-4</v>
      </c>
      <c r="I916">
        <v>8.9425924546632349E-4</v>
      </c>
    </row>
    <row r="917" spans="1:9" x14ac:dyDescent="0.3">
      <c r="A917" s="71">
        <v>915</v>
      </c>
      <c r="B917" t="s">
        <v>537</v>
      </c>
      <c r="C917" t="s">
        <v>367</v>
      </c>
      <c r="D917" t="s">
        <v>170</v>
      </c>
      <c r="E917" t="s">
        <v>37</v>
      </c>
      <c r="F917" t="s">
        <v>171</v>
      </c>
      <c r="G917">
        <v>4.1312695460148232E-4</v>
      </c>
      <c r="H917">
        <v>3.609223443895449E-3</v>
      </c>
      <c r="I917">
        <v>7.8953995960774417E-3</v>
      </c>
    </row>
    <row r="918" spans="1:9" x14ac:dyDescent="0.3">
      <c r="A918" s="71">
        <v>916</v>
      </c>
      <c r="B918" t="s">
        <v>537</v>
      </c>
      <c r="C918" t="s">
        <v>369</v>
      </c>
      <c r="D918" t="s">
        <v>170</v>
      </c>
      <c r="E918" t="s">
        <v>37</v>
      </c>
      <c r="F918" t="s">
        <v>171</v>
      </c>
      <c r="G918">
        <v>3.1759833174349732E-8</v>
      </c>
      <c r="H918">
        <v>2.9602120737412081E-7</v>
      </c>
      <c r="I918">
        <v>2.651770889131954E-7</v>
      </c>
    </row>
    <row r="919" spans="1:9" x14ac:dyDescent="0.3">
      <c r="A919" s="71">
        <v>917</v>
      </c>
      <c r="B919" t="s">
        <v>968</v>
      </c>
      <c r="C919" t="s">
        <v>367</v>
      </c>
      <c r="D919" t="s">
        <v>170</v>
      </c>
      <c r="E919" t="s">
        <v>37</v>
      </c>
      <c r="F919" t="s">
        <v>171</v>
      </c>
      <c r="G919">
        <v>2.4958787337939288E-5</v>
      </c>
      <c r="H919">
        <v>2.7353941488840119E-4</v>
      </c>
      <c r="I919">
        <v>4.4608569658322666E-3</v>
      </c>
    </row>
    <row r="920" spans="1:9" x14ac:dyDescent="0.3">
      <c r="A920" s="71">
        <v>918</v>
      </c>
      <c r="B920" t="s">
        <v>538</v>
      </c>
      <c r="C920" t="s">
        <v>370</v>
      </c>
      <c r="D920" t="s">
        <v>170</v>
      </c>
      <c r="E920" t="s">
        <v>37</v>
      </c>
      <c r="F920" t="s">
        <v>171</v>
      </c>
      <c r="G920">
        <v>3.6800801494545131E-5</v>
      </c>
      <c r="H920">
        <v>3.571265144328702E-4</v>
      </c>
      <c r="I920">
        <v>3.2251973369559821E-4</v>
      </c>
    </row>
    <row r="921" spans="1:9" x14ac:dyDescent="0.3">
      <c r="A921" s="71">
        <v>919</v>
      </c>
      <c r="B921" t="s">
        <v>538</v>
      </c>
      <c r="C921" t="s">
        <v>367</v>
      </c>
      <c r="D921" t="s">
        <v>170</v>
      </c>
      <c r="E921" t="s">
        <v>37</v>
      </c>
      <c r="F921" t="s">
        <v>171</v>
      </c>
      <c r="G921">
        <v>9.8538281736137618E-5</v>
      </c>
      <c r="H921">
        <v>8.8185024380450577E-4</v>
      </c>
      <c r="I921">
        <v>7.9705467464137732E-4</v>
      </c>
    </row>
    <row r="922" spans="1:9" x14ac:dyDescent="0.3">
      <c r="A922" s="71">
        <v>920</v>
      </c>
      <c r="B922" t="s">
        <v>538</v>
      </c>
      <c r="C922" t="s">
        <v>369</v>
      </c>
      <c r="D922" t="s">
        <v>170</v>
      </c>
      <c r="E922" t="s">
        <v>37</v>
      </c>
      <c r="F922" t="s">
        <v>171</v>
      </c>
      <c r="G922">
        <v>4.6117064589600398E-11</v>
      </c>
      <c r="H922">
        <v>4.2306215345572102E-10</v>
      </c>
      <c r="I922">
        <v>3.7127260241251212E-10</v>
      </c>
    </row>
    <row r="923" spans="1:9" x14ac:dyDescent="0.3">
      <c r="A923" s="71">
        <v>921</v>
      </c>
      <c r="B923" t="s">
        <v>969</v>
      </c>
      <c r="C923" t="s">
        <v>367</v>
      </c>
      <c r="D923" t="s">
        <v>170</v>
      </c>
      <c r="E923" t="s">
        <v>37</v>
      </c>
      <c r="F923" t="s">
        <v>171</v>
      </c>
      <c r="G923">
        <v>1.546565820324468E-9</v>
      </c>
      <c r="H923">
        <v>9.2494640541854037E-9</v>
      </c>
      <c r="I923">
        <v>1.7294488588039381E-8</v>
      </c>
    </row>
    <row r="924" spans="1:9" x14ac:dyDescent="0.3">
      <c r="A924" s="71">
        <v>922</v>
      </c>
      <c r="B924" t="s">
        <v>308</v>
      </c>
      <c r="C924" t="s">
        <v>179</v>
      </c>
      <c r="D924" t="s">
        <v>170</v>
      </c>
      <c r="E924" t="s">
        <v>37</v>
      </c>
      <c r="F924" t="s">
        <v>171</v>
      </c>
      <c r="G924">
        <v>1.482165431821921E-6</v>
      </c>
      <c r="H924">
        <v>1.072947909273467E-5</v>
      </c>
      <c r="I924">
        <v>2.05106389351752E-5</v>
      </c>
    </row>
    <row r="925" spans="1:9" x14ac:dyDescent="0.3">
      <c r="A925" s="71">
        <v>923</v>
      </c>
      <c r="B925" t="s">
        <v>308</v>
      </c>
      <c r="C925" t="s">
        <v>367</v>
      </c>
      <c r="D925" t="s">
        <v>170</v>
      </c>
      <c r="E925" t="s">
        <v>37</v>
      </c>
      <c r="F925" t="s">
        <v>171</v>
      </c>
      <c r="G925">
        <v>7.2819220091206618E-7</v>
      </c>
      <c r="H925">
        <v>9.7395495759209643E-5</v>
      </c>
      <c r="I925">
        <v>3.0617037895399629E-5</v>
      </c>
    </row>
    <row r="926" spans="1:9" x14ac:dyDescent="0.3">
      <c r="A926" s="71">
        <v>924</v>
      </c>
      <c r="B926" t="s">
        <v>308</v>
      </c>
      <c r="C926" t="s">
        <v>369</v>
      </c>
      <c r="D926" t="s">
        <v>170</v>
      </c>
      <c r="E926" t="s">
        <v>37</v>
      </c>
      <c r="F926" t="s">
        <v>171</v>
      </c>
      <c r="G926">
        <v>6.9373898173655651E-11</v>
      </c>
      <c r="H926">
        <v>3.6194946246899852E-10</v>
      </c>
      <c r="I926">
        <v>4.1193406574925581E-10</v>
      </c>
    </row>
    <row r="927" spans="1:9" x14ac:dyDescent="0.3">
      <c r="A927" s="71">
        <v>925</v>
      </c>
      <c r="B927" t="s">
        <v>309</v>
      </c>
      <c r="C927" t="s">
        <v>179</v>
      </c>
      <c r="D927" t="s">
        <v>170</v>
      </c>
      <c r="E927" t="s">
        <v>37</v>
      </c>
      <c r="F927" t="s">
        <v>171</v>
      </c>
      <c r="G927">
        <v>1.6494635247744999E-5</v>
      </c>
      <c r="H927">
        <v>2.2827607737491981E-4</v>
      </c>
      <c r="I927">
        <v>1.3416388639024359E-4</v>
      </c>
    </row>
    <row r="928" spans="1:9" x14ac:dyDescent="0.3">
      <c r="A928" s="71">
        <v>926</v>
      </c>
      <c r="B928" t="s">
        <v>309</v>
      </c>
      <c r="C928" t="s">
        <v>370</v>
      </c>
      <c r="D928" t="s">
        <v>170</v>
      </c>
      <c r="E928" t="s">
        <v>37</v>
      </c>
      <c r="F928" t="s">
        <v>171</v>
      </c>
      <c r="G928">
        <v>3.6201350408589269E-3</v>
      </c>
      <c r="H928">
        <v>3.765940741507527E-3</v>
      </c>
      <c r="I928">
        <v>3.4547621533168428E-3</v>
      </c>
    </row>
    <row r="929" spans="1:9" x14ac:dyDescent="0.3">
      <c r="A929" s="71">
        <v>927</v>
      </c>
      <c r="B929" t="s">
        <v>309</v>
      </c>
      <c r="C929" t="s">
        <v>367</v>
      </c>
      <c r="D929" t="s">
        <v>170</v>
      </c>
      <c r="E929" t="s">
        <v>37</v>
      </c>
      <c r="F929" t="s">
        <v>171</v>
      </c>
      <c r="G929">
        <v>2.508017716038132E-3</v>
      </c>
      <c r="H929">
        <v>1.028219983076303E-2</v>
      </c>
      <c r="I929">
        <v>9.1756914780124887E-3</v>
      </c>
    </row>
    <row r="930" spans="1:9" x14ac:dyDescent="0.3">
      <c r="A930" s="71">
        <v>928</v>
      </c>
      <c r="B930" t="s">
        <v>309</v>
      </c>
      <c r="C930" t="s">
        <v>369</v>
      </c>
      <c r="D930" t="s">
        <v>170</v>
      </c>
      <c r="E930" t="s">
        <v>37</v>
      </c>
      <c r="F930" t="s">
        <v>171</v>
      </c>
      <c r="G930">
        <v>1.237725191629689E-5</v>
      </c>
      <c r="H930">
        <v>1.154116160580669E-4</v>
      </c>
      <c r="I930">
        <v>1.034408334595998E-4</v>
      </c>
    </row>
    <row r="931" spans="1:9" x14ac:dyDescent="0.3">
      <c r="A931" s="71">
        <v>929</v>
      </c>
      <c r="B931" t="s">
        <v>970</v>
      </c>
      <c r="C931" t="s">
        <v>367</v>
      </c>
      <c r="D931" t="s">
        <v>170</v>
      </c>
      <c r="E931" t="s">
        <v>37</v>
      </c>
      <c r="F931" t="s">
        <v>171</v>
      </c>
      <c r="G931">
        <v>1.7669586029730571E-4</v>
      </c>
      <c r="H931">
        <v>0.1949491059569313</v>
      </c>
      <c r="I931">
        <v>3.2497569734185418E-2</v>
      </c>
    </row>
    <row r="932" spans="1:9" x14ac:dyDescent="0.3">
      <c r="A932" s="71">
        <v>930</v>
      </c>
      <c r="B932" t="s">
        <v>971</v>
      </c>
      <c r="C932" t="s">
        <v>367</v>
      </c>
      <c r="D932" t="s">
        <v>170</v>
      </c>
      <c r="E932" t="s">
        <v>37</v>
      </c>
      <c r="F932" t="s">
        <v>171</v>
      </c>
      <c r="G932">
        <v>2.7781594287160129E-5</v>
      </c>
      <c r="H932">
        <v>1.111322353081384E-4</v>
      </c>
      <c r="I932">
        <v>1.058373086358559E-4</v>
      </c>
    </row>
    <row r="933" spans="1:9" x14ac:dyDescent="0.3">
      <c r="A933" s="71">
        <v>931</v>
      </c>
      <c r="B933" t="s">
        <v>310</v>
      </c>
      <c r="C933" t="s">
        <v>179</v>
      </c>
      <c r="D933" t="s">
        <v>170</v>
      </c>
      <c r="E933" t="s">
        <v>37</v>
      </c>
      <c r="F933" t="s">
        <v>171</v>
      </c>
      <c r="G933">
        <v>1.2893178131474079E-5</v>
      </c>
      <c r="H933">
        <v>2.1864854276359939E-4</v>
      </c>
      <c r="I933">
        <v>1.3268356942435151E-4</v>
      </c>
    </row>
    <row r="934" spans="1:9" x14ac:dyDescent="0.3">
      <c r="A934" s="71">
        <v>932</v>
      </c>
      <c r="B934" t="s">
        <v>310</v>
      </c>
      <c r="C934" t="s">
        <v>370</v>
      </c>
      <c r="D934" t="s">
        <v>170</v>
      </c>
      <c r="E934" t="s">
        <v>37</v>
      </c>
      <c r="F934" t="s">
        <v>171</v>
      </c>
      <c r="G934">
        <v>9.5978246556979393E-4</v>
      </c>
      <c r="H934">
        <v>9.3140299293099117E-3</v>
      </c>
      <c r="I934">
        <v>8.411468572150969E-3</v>
      </c>
    </row>
    <row r="935" spans="1:9" x14ac:dyDescent="0.3">
      <c r="A935" s="71">
        <v>933</v>
      </c>
      <c r="B935" t="s">
        <v>310</v>
      </c>
      <c r="C935" t="s">
        <v>367</v>
      </c>
      <c r="D935" t="s">
        <v>170</v>
      </c>
      <c r="E935" t="s">
        <v>37</v>
      </c>
      <c r="F935" t="s">
        <v>171</v>
      </c>
      <c r="G935">
        <v>3.4557857044652681E-3</v>
      </c>
      <c r="H935">
        <v>6.8573536487639711E-2</v>
      </c>
      <c r="I935">
        <v>3.7209196610009758E-2</v>
      </c>
    </row>
    <row r="936" spans="1:9" x14ac:dyDescent="0.3">
      <c r="A936" s="71">
        <v>934</v>
      </c>
      <c r="B936" t="s">
        <v>310</v>
      </c>
      <c r="C936" t="s">
        <v>369</v>
      </c>
      <c r="D936" t="s">
        <v>170</v>
      </c>
      <c r="E936" t="s">
        <v>37</v>
      </c>
      <c r="F936" t="s">
        <v>171</v>
      </c>
      <c r="G936">
        <v>1.048816205974275E-7</v>
      </c>
      <c r="H936">
        <v>9.6214806086912582E-7</v>
      </c>
      <c r="I936">
        <v>8.4436580192121805E-7</v>
      </c>
    </row>
    <row r="937" spans="1:9" x14ac:dyDescent="0.3">
      <c r="A937" s="71">
        <v>935</v>
      </c>
      <c r="B937" t="s">
        <v>551</v>
      </c>
      <c r="C937" t="s">
        <v>367</v>
      </c>
      <c r="D937" t="s">
        <v>170</v>
      </c>
      <c r="E937" t="s">
        <v>37</v>
      </c>
      <c r="F937" t="s">
        <v>171</v>
      </c>
      <c r="G937">
        <v>2.1624161837398962E-6</v>
      </c>
      <c r="H937">
        <v>1.6447124619516299E-5</v>
      </c>
      <c r="I937">
        <v>1.5977939227465672E-5</v>
      </c>
    </row>
    <row r="938" spans="1:9" x14ac:dyDescent="0.3">
      <c r="A938" s="71">
        <v>936</v>
      </c>
      <c r="B938" t="s">
        <v>551</v>
      </c>
      <c r="C938" t="s">
        <v>369</v>
      </c>
      <c r="D938" t="s">
        <v>170</v>
      </c>
      <c r="E938" t="s">
        <v>37</v>
      </c>
      <c r="F938" t="s">
        <v>171</v>
      </c>
      <c r="G938">
        <v>0</v>
      </c>
      <c r="H938">
        <v>0</v>
      </c>
      <c r="I938">
        <v>0</v>
      </c>
    </row>
    <row r="939" spans="1:9" x14ac:dyDescent="0.3">
      <c r="A939" s="71">
        <v>937</v>
      </c>
      <c r="B939" t="s">
        <v>972</v>
      </c>
      <c r="C939" t="s">
        <v>367</v>
      </c>
      <c r="D939" t="s">
        <v>170</v>
      </c>
      <c r="E939" t="s">
        <v>37</v>
      </c>
      <c r="F939" t="s">
        <v>171</v>
      </c>
      <c r="G939">
        <v>2.7849793001688932E-6</v>
      </c>
      <c r="H939">
        <v>2.1081649011381581E-5</v>
      </c>
      <c r="I939">
        <v>2.0610576784584139E-5</v>
      </c>
    </row>
    <row r="940" spans="1:9" x14ac:dyDescent="0.3">
      <c r="A940" s="71">
        <v>938</v>
      </c>
      <c r="B940" t="s">
        <v>973</v>
      </c>
      <c r="C940" t="s">
        <v>369</v>
      </c>
      <c r="D940" t="s">
        <v>170</v>
      </c>
      <c r="E940" t="s">
        <v>37</v>
      </c>
      <c r="F940" t="s">
        <v>171</v>
      </c>
      <c r="G940">
        <v>1.7003828547558399E-9</v>
      </c>
      <c r="H940">
        <v>7.592954781435752E-9</v>
      </c>
      <c r="I940">
        <v>4.14679386931591E-9</v>
      </c>
    </row>
    <row r="941" spans="1:9" x14ac:dyDescent="0.3">
      <c r="A941" s="71">
        <v>939</v>
      </c>
      <c r="B941" t="s">
        <v>311</v>
      </c>
      <c r="C941" t="s">
        <v>370</v>
      </c>
      <c r="D941" t="s">
        <v>170</v>
      </c>
      <c r="E941" t="s">
        <v>37</v>
      </c>
      <c r="F941" t="s">
        <v>171</v>
      </c>
      <c r="G941">
        <v>1.3431806872059099E-6</v>
      </c>
      <c r="H941">
        <v>5.8859895610327681E-6</v>
      </c>
      <c r="I941">
        <v>5.2014821105826339E-6</v>
      </c>
    </row>
    <row r="942" spans="1:9" x14ac:dyDescent="0.3">
      <c r="A942" s="71">
        <v>940</v>
      </c>
      <c r="B942" t="s">
        <v>311</v>
      </c>
      <c r="C942" t="s">
        <v>367</v>
      </c>
      <c r="D942" t="s">
        <v>170</v>
      </c>
      <c r="E942" t="s">
        <v>37</v>
      </c>
      <c r="F942" t="s">
        <v>171</v>
      </c>
      <c r="G942">
        <v>1.5552233060072729E-5</v>
      </c>
      <c r="H942">
        <v>2.1658621545062541E-5</v>
      </c>
      <c r="I942">
        <v>1.6826004090380349E-5</v>
      </c>
    </row>
    <row r="943" spans="1:9" x14ac:dyDescent="0.3">
      <c r="A943" s="71">
        <v>941</v>
      </c>
      <c r="B943" t="s">
        <v>311</v>
      </c>
      <c r="C943" t="s">
        <v>369</v>
      </c>
      <c r="D943" t="s">
        <v>170</v>
      </c>
      <c r="E943" t="s">
        <v>37</v>
      </c>
      <c r="F943" t="s">
        <v>171</v>
      </c>
      <c r="G943">
        <v>2.0425813364718509E-6</v>
      </c>
      <c r="H943">
        <v>1.742684672360231E-5</v>
      </c>
      <c r="I943">
        <v>2.351356977791371E-5</v>
      </c>
    </row>
    <row r="944" spans="1:9" x14ac:dyDescent="0.3">
      <c r="A944" s="71">
        <v>942</v>
      </c>
      <c r="B944" t="s">
        <v>29</v>
      </c>
      <c r="C944" t="s">
        <v>367</v>
      </c>
      <c r="D944" t="s">
        <v>170</v>
      </c>
      <c r="E944" t="s">
        <v>37</v>
      </c>
      <c r="F944" t="s">
        <v>171</v>
      </c>
      <c r="G944">
        <v>4.0183018390877881E-8</v>
      </c>
      <c r="H944">
        <v>2.0015320915277689E-7</v>
      </c>
      <c r="I944">
        <v>1.8038171844749631E-7</v>
      </c>
    </row>
    <row r="945" spans="1:9" x14ac:dyDescent="0.3">
      <c r="A945" s="71">
        <v>943</v>
      </c>
      <c r="B945" t="s">
        <v>941</v>
      </c>
      <c r="C945" t="s">
        <v>367</v>
      </c>
      <c r="D945" t="s">
        <v>170</v>
      </c>
      <c r="E945" t="s">
        <v>237</v>
      </c>
      <c r="F945" t="s">
        <v>171</v>
      </c>
      <c r="G945">
        <v>5.819221463126841E-3</v>
      </c>
      <c r="H945">
        <v>9.6831939003932777E-2</v>
      </c>
      <c r="I945">
        <v>5.7318990522010622E-2</v>
      </c>
    </row>
    <row r="946" spans="1:9" x14ac:dyDescent="0.3">
      <c r="A946" s="71">
        <v>944</v>
      </c>
      <c r="B946" t="s">
        <v>974</v>
      </c>
      <c r="C946" t="s">
        <v>370</v>
      </c>
      <c r="D946" t="s">
        <v>170</v>
      </c>
      <c r="E946" t="s">
        <v>37</v>
      </c>
      <c r="F946" t="s">
        <v>171</v>
      </c>
      <c r="G946">
        <v>1.371117787359255E-6</v>
      </c>
      <c r="H946">
        <v>1.3305756841984921E-5</v>
      </c>
      <c r="I946">
        <v>1.201638349398347E-5</v>
      </c>
    </row>
    <row r="947" spans="1:9" x14ac:dyDescent="0.3">
      <c r="A947" s="71">
        <v>945</v>
      </c>
      <c r="B947" t="s">
        <v>974</v>
      </c>
      <c r="C947" t="s">
        <v>367</v>
      </c>
      <c r="D947" t="s">
        <v>170</v>
      </c>
      <c r="E947" t="s">
        <v>37</v>
      </c>
      <c r="F947" t="s">
        <v>171</v>
      </c>
      <c r="G947">
        <v>3.6713217790647881E-6</v>
      </c>
      <c r="H947">
        <v>3.2855818768169119E-5</v>
      </c>
      <c r="I947">
        <v>2.9696521167845532E-5</v>
      </c>
    </row>
    <row r="948" spans="1:9" x14ac:dyDescent="0.3">
      <c r="A948" s="71">
        <v>946</v>
      </c>
      <c r="B948" t="s">
        <v>560</v>
      </c>
      <c r="C948" t="s">
        <v>367</v>
      </c>
      <c r="D948" t="s">
        <v>170</v>
      </c>
      <c r="E948" t="s">
        <v>37</v>
      </c>
      <c r="F948" t="s">
        <v>171</v>
      </c>
      <c r="G948">
        <v>7.0120208843551359E-8</v>
      </c>
      <c r="H948">
        <v>6.0822792210619858E-7</v>
      </c>
      <c r="I948">
        <v>4.4287999032277871E-7</v>
      </c>
    </row>
    <row r="949" spans="1:9" x14ac:dyDescent="0.3">
      <c r="A949" s="71">
        <v>947</v>
      </c>
      <c r="B949" t="s">
        <v>975</v>
      </c>
      <c r="C949" t="s">
        <v>367</v>
      </c>
      <c r="D949" t="s">
        <v>170</v>
      </c>
      <c r="E949" t="s">
        <v>37</v>
      </c>
      <c r="F949" t="s">
        <v>171</v>
      </c>
      <c r="G949">
        <v>1.6638831789372781E-3</v>
      </c>
      <c r="H949">
        <v>1.4894467079394</v>
      </c>
      <c r="I949">
        <v>0.2487061612092214</v>
      </c>
    </row>
    <row r="950" spans="1:9" x14ac:dyDescent="0.3">
      <c r="A950" s="71">
        <v>948</v>
      </c>
      <c r="B950" t="s">
        <v>377</v>
      </c>
      <c r="C950" t="s">
        <v>179</v>
      </c>
      <c r="D950" t="s">
        <v>170</v>
      </c>
      <c r="E950" t="s">
        <v>37</v>
      </c>
      <c r="F950" t="s">
        <v>171</v>
      </c>
      <c r="G950">
        <v>2.0349622673404539</v>
      </c>
      <c r="H950">
        <v>23.547506562456679</v>
      </c>
      <c r="I950">
        <v>51.097226714331669</v>
      </c>
    </row>
    <row r="951" spans="1:9" x14ac:dyDescent="0.3">
      <c r="A951" s="71">
        <v>949</v>
      </c>
      <c r="B951" t="s">
        <v>377</v>
      </c>
      <c r="C951" t="s">
        <v>370</v>
      </c>
      <c r="D951" t="s">
        <v>170</v>
      </c>
      <c r="E951" t="s">
        <v>37</v>
      </c>
      <c r="F951" t="s">
        <v>171</v>
      </c>
      <c r="G951">
        <v>17.397262991731441</v>
      </c>
      <c r="H951">
        <v>21.796207903962451</v>
      </c>
      <c r="I951">
        <v>19.938374735298979</v>
      </c>
    </row>
    <row r="952" spans="1:9" x14ac:dyDescent="0.3">
      <c r="A952" s="71">
        <v>950</v>
      </c>
      <c r="B952" t="s">
        <v>377</v>
      </c>
      <c r="C952" t="s">
        <v>367</v>
      </c>
      <c r="D952" t="s">
        <v>170</v>
      </c>
      <c r="E952" t="s">
        <v>37</v>
      </c>
      <c r="F952" t="s">
        <v>171</v>
      </c>
      <c r="G952">
        <v>23.531905341904679</v>
      </c>
      <c r="H952">
        <v>69.944400373005777</v>
      </c>
      <c r="I952">
        <v>74.51225384420394</v>
      </c>
    </row>
    <row r="953" spans="1:9" x14ac:dyDescent="0.3">
      <c r="A953" s="71">
        <v>951</v>
      </c>
      <c r="B953" t="s">
        <v>377</v>
      </c>
      <c r="C953" t="s">
        <v>369</v>
      </c>
      <c r="D953" t="s">
        <v>170</v>
      </c>
      <c r="E953" t="s">
        <v>37</v>
      </c>
      <c r="F953" t="s">
        <v>171</v>
      </c>
      <c r="G953">
        <v>7.426021075896222E-2</v>
      </c>
      <c r="H953">
        <v>0.24558829715690261</v>
      </c>
      <c r="I953">
        <v>0.42981126044996271</v>
      </c>
    </row>
    <row r="954" spans="1:9" x14ac:dyDescent="0.3">
      <c r="A954" s="71">
        <v>952</v>
      </c>
      <c r="B954" t="s">
        <v>120</v>
      </c>
      <c r="C954" t="s">
        <v>179</v>
      </c>
      <c r="D954" t="s">
        <v>170</v>
      </c>
      <c r="E954" t="s">
        <v>37</v>
      </c>
      <c r="F954" t="s">
        <v>171</v>
      </c>
      <c r="G954">
        <v>1.183765701189922E-5</v>
      </c>
      <c r="H954">
        <v>5.7272176371425402E-5</v>
      </c>
      <c r="I954">
        <v>4.597217636312331E-5</v>
      </c>
    </row>
    <row r="955" spans="1:9" x14ac:dyDescent="0.3">
      <c r="A955" s="71">
        <v>953</v>
      </c>
      <c r="B955" t="s">
        <v>120</v>
      </c>
      <c r="C955" t="s">
        <v>367</v>
      </c>
      <c r="D955" t="s">
        <v>170</v>
      </c>
      <c r="E955" t="s">
        <v>37</v>
      </c>
      <c r="F955" t="s">
        <v>171</v>
      </c>
      <c r="G955">
        <v>0.44505636398790099</v>
      </c>
      <c r="H955">
        <v>8.964392901704861E-2</v>
      </c>
      <c r="I955">
        <v>3.6511839503499267E-2</v>
      </c>
    </row>
    <row r="956" spans="1:9" x14ac:dyDescent="0.3">
      <c r="A956" s="71">
        <v>954</v>
      </c>
      <c r="B956" t="s">
        <v>120</v>
      </c>
      <c r="C956" t="s">
        <v>369</v>
      </c>
      <c r="D956" t="s">
        <v>170</v>
      </c>
      <c r="E956" t="s">
        <v>37</v>
      </c>
      <c r="F956" t="s">
        <v>171</v>
      </c>
      <c r="G956">
        <v>1.0260272895409489E-6</v>
      </c>
      <c r="H956">
        <v>2.8849722158492909E-4</v>
      </c>
      <c r="I956">
        <v>7.3894828725622422E-5</v>
      </c>
    </row>
    <row r="957" spans="1:9" x14ac:dyDescent="0.3">
      <c r="A957" s="71">
        <v>955</v>
      </c>
      <c r="B957" t="s">
        <v>563</v>
      </c>
      <c r="C957" t="s">
        <v>367</v>
      </c>
      <c r="D957" t="s">
        <v>170</v>
      </c>
      <c r="E957" t="s">
        <v>37</v>
      </c>
      <c r="F957" t="s">
        <v>171</v>
      </c>
      <c r="G957">
        <v>7.0534700048445644E-7</v>
      </c>
      <c r="H957">
        <v>4.2605353559016519E-6</v>
      </c>
      <c r="I957">
        <v>3.3672670195615848E-6</v>
      </c>
    </row>
    <row r="958" spans="1:9" x14ac:dyDescent="0.3">
      <c r="A958" s="71">
        <v>956</v>
      </c>
      <c r="B958" t="s">
        <v>563</v>
      </c>
      <c r="C958" t="s">
        <v>369</v>
      </c>
      <c r="D958" t="s">
        <v>170</v>
      </c>
      <c r="E958" t="s">
        <v>37</v>
      </c>
      <c r="F958" t="s">
        <v>171</v>
      </c>
      <c r="G958">
        <v>0</v>
      </c>
      <c r="H958">
        <v>0</v>
      </c>
      <c r="I958">
        <v>0</v>
      </c>
    </row>
    <row r="959" spans="1:9" x14ac:dyDescent="0.3">
      <c r="A959" s="71">
        <v>957</v>
      </c>
      <c r="B959" t="s">
        <v>976</v>
      </c>
      <c r="C959" t="s">
        <v>367</v>
      </c>
      <c r="D959" t="s">
        <v>170</v>
      </c>
      <c r="E959" t="s">
        <v>37</v>
      </c>
      <c r="F959" t="s">
        <v>171</v>
      </c>
      <c r="G959">
        <v>2.945727583664738E-9</v>
      </c>
      <c r="H959">
        <v>1.549038932795732E-8</v>
      </c>
      <c r="I959">
        <v>1.374026023265755E-8</v>
      </c>
    </row>
    <row r="960" spans="1:9" x14ac:dyDescent="0.3">
      <c r="A960" s="71">
        <v>958</v>
      </c>
      <c r="B960" t="s">
        <v>564</v>
      </c>
      <c r="C960" t="s">
        <v>367</v>
      </c>
      <c r="D960" t="s">
        <v>170</v>
      </c>
      <c r="E960" t="s">
        <v>37</v>
      </c>
      <c r="F960" t="s">
        <v>171</v>
      </c>
      <c r="G960">
        <v>1.330879479828569E-7</v>
      </c>
      <c r="H960">
        <v>6.0053360806316044E-7</v>
      </c>
      <c r="I960">
        <v>4.0020658083860872E-7</v>
      </c>
    </row>
    <row r="961" spans="1:9" x14ac:dyDescent="0.3">
      <c r="A961" s="71">
        <v>959</v>
      </c>
      <c r="B961" t="s">
        <v>564</v>
      </c>
      <c r="C961" t="s">
        <v>369</v>
      </c>
      <c r="D961" t="s">
        <v>170</v>
      </c>
      <c r="E961" t="s">
        <v>37</v>
      </c>
      <c r="F961" t="s">
        <v>171</v>
      </c>
      <c r="G961">
        <v>5.7933950961690451E-10</v>
      </c>
      <c r="H961">
        <v>2.643137352943734E-9</v>
      </c>
      <c r="I961">
        <v>1.9755830509907329E-9</v>
      </c>
    </row>
    <row r="962" spans="1:9" x14ac:dyDescent="0.3">
      <c r="A962" s="71">
        <v>960</v>
      </c>
      <c r="B962" t="s">
        <v>566</v>
      </c>
      <c r="C962" t="s">
        <v>367</v>
      </c>
      <c r="D962" t="s">
        <v>170</v>
      </c>
      <c r="E962" t="s">
        <v>37</v>
      </c>
      <c r="F962" t="s">
        <v>171</v>
      </c>
      <c r="G962">
        <v>2.969661019381289E-9</v>
      </c>
      <c r="H962">
        <v>1.580223772089658E-8</v>
      </c>
      <c r="I962">
        <v>1.445319071176814E-8</v>
      </c>
    </row>
    <row r="963" spans="1:9" x14ac:dyDescent="0.3">
      <c r="A963" s="71">
        <v>961</v>
      </c>
      <c r="B963" t="s">
        <v>315</v>
      </c>
      <c r="C963" t="s">
        <v>179</v>
      </c>
      <c r="D963" t="s">
        <v>170</v>
      </c>
      <c r="E963" t="s">
        <v>37</v>
      </c>
      <c r="F963" t="s">
        <v>171</v>
      </c>
      <c r="G963">
        <v>1.784782029610965E-5</v>
      </c>
      <c r="H963">
        <v>2.8357528571866162E-4</v>
      </c>
      <c r="I963">
        <v>2.0630669594855319E-4</v>
      </c>
    </row>
    <row r="964" spans="1:9" x14ac:dyDescent="0.3">
      <c r="A964" s="71">
        <v>962</v>
      </c>
      <c r="B964" t="s">
        <v>315</v>
      </c>
      <c r="C964" t="s">
        <v>367</v>
      </c>
      <c r="D964" t="s">
        <v>170</v>
      </c>
      <c r="E964" t="s">
        <v>37</v>
      </c>
      <c r="F964" t="s">
        <v>171</v>
      </c>
      <c r="G964">
        <v>1.7050894751816481E-3</v>
      </c>
      <c r="H964">
        <v>7.1037131260402132E-3</v>
      </c>
      <c r="I964">
        <v>7.5513680981560607E-3</v>
      </c>
    </row>
    <row r="965" spans="1:9" x14ac:dyDescent="0.3">
      <c r="A965" s="71">
        <v>963</v>
      </c>
      <c r="B965" t="s">
        <v>315</v>
      </c>
      <c r="C965" t="s">
        <v>369</v>
      </c>
      <c r="D965" t="s">
        <v>170</v>
      </c>
      <c r="E965" t="s">
        <v>37</v>
      </c>
      <c r="F965" t="s">
        <v>171</v>
      </c>
      <c r="G965">
        <v>1.046371392462091E-6</v>
      </c>
      <c r="H965">
        <v>8.3910366218251807E-6</v>
      </c>
      <c r="I965">
        <v>1.071286273867539E-5</v>
      </c>
    </row>
    <row r="966" spans="1:9" x14ac:dyDescent="0.3">
      <c r="A966" s="71">
        <v>964</v>
      </c>
      <c r="B966" t="s">
        <v>314</v>
      </c>
      <c r="C966" t="s">
        <v>370</v>
      </c>
      <c r="D966" t="s">
        <v>170</v>
      </c>
      <c r="E966" t="s">
        <v>37</v>
      </c>
      <c r="F966" t="s">
        <v>171</v>
      </c>
      <c r="G966">
        <v>2.097205937848646E-6</v>
      </c>
      <c r="H966">
        <v>1.9281310877983089E-5</v>
      </c>
      <c r="I966">
        <v>2.130256667576385E-5</v>
      </c>
    </row>
    <row r="967" spans="1:9" x14ac:dyDescent="0.3">
      <c r="A967" s="71">
        <v>965</v>
      </c>
      <c r="B967" t="s">
        <v>314</v>
      </c>
      <c r="C967" t="s">
        <v>367</v>
      </c>
      <c r="D967" t="s">
        <v>170</v>
      </c>
      <c r="E967" t="s">
        <v>37</v>
      </c>
      <c r="F967" t="s">
        <v>171</v>
      </c>
      <c r="G967">
        <v>1.045095828322329E-4</v>
      </c>
      <c r="H967">
        <v>7.8010912150054456E-5</v>
      </c>
      <c r="I967">
        <v>6.6768760893935351E-5</v>
      </c>
    </row>
    <row r="968" spans="1:9" x14ac:dyDescent="0.3">
      <c r="A968" s="71">
        <v>966</v>
      </c>
      <c r="B968" t="s">
        <v>314</v>
      </c>
      <c r="C968" t="s">
        <v>369</v>
      </c>
      <c r="D968" t="s">
        <v>170</v>
      </c>
      <c r="E968" t="s">
        <v>37</v>
      </c>
      <c r="F968" t="s">
        <v>171</v>
      </c>
      <c r="G968">
        <v>1.566627423290835E-5</v>
      </c>
      <c r="H968">
        <v>1.159972031962946E-4</v>
      </c>
      <c r="I968">
        <v>1.2898024214095611E-4</v>
      </c>
    </row>
    <row r="969" spans="1:9" x14ac:dyDescent="0.3">
      <c r="A969" s="71">
        <v>967</v>
      </c>
      <c r="B969" t="s">
        <v>317</v>
      </c>
      <c r="C969" t="s">
        <v>179</v>
      </c>
      <c r="D969" t="s">
        <v>170</v>
      </c>
      <c r="E969" t="s">
        <v>37</v>
      </c>
      <c r="F969" t="s">
        <v>171</v>
      </c>
      <c r="G969">
        <v>2.834094138168067E-5</v>
      </c>
      <c r="H969">
        <v>1.4289422594011429E-4</v>
      </c>
      <c r="I969">
        <v>2.0976512480151081E-4</v>
      </c>
    </row>
    <row r="970" spans="1:9" x14ac:dyDescent="0.3">
      <c r="A970" s="71">
        <v>968</v>
      </c>
      <c r="B970" t="s">
        <v>317</v>
      </c>
      <c r="C970" t="s">
        <v>370</v>
      </c>
      <c r="D970" t="s">
        <v>170</v>
      </c>
      <c r="E970" t="s">
        <v>37</v>
      </c>
      <c r="F970" t="s">
        <v>171</v>
      </c>
      <c r="G970">
        <v>8.1445226259968677E-8</v>
      </c>
      <c r="H970">
        <v>1.8135793212904361E-7</v>
      </c>
      <c r="I970">
        <v>1.925441080085698E-7</v>
      </c>
    </row>
    <row r="971" spans="1:9" x14ac:dyDescent="0.3">
      <c r="A971" s="71">
        <v>969</v>
      </c>
      <c r="B971" t="s">
        <v>317</v>
      </c>
      <c r="C971" t="s">
        <v>367</v>
      </c>
      <c r="D971" t="s">
        <v>170</v>
      </c>
      <c r="E971" t="s">
        <v>37</v>
      </c>
      <c r="F971" t="s">
        <v>171</v>
      </c>
      <c r="G971">
        <v>3.6657350836792789E-5</v>
      </c>
      <c r="H971">
        <v>1.9463370346165529E-4</v>
      </c>
      <c r="I971">
        <v>7.4656081661604628E-5</v>
      </c>
    </row>
    <row r="972" spans="1:9" x14ac:dyDescent="0.3">
      <c r="A972" s="71">
        <v>970</v>
      </c>
      <c r="B972" t="s">
        <v>317</v>
      </c>
      <c r="C972" t="s">
        <v>369</v>
      </c>
      <c r="D972" t="s">
        <v>170</v>
      </c>
      <c r="E972" t="s">
        <v>37</v>
      </c>
      <c r="F972" t="s">
        <v>171</v>
      </c>
      <c r="G972">
        <v>5.4858210717654258E-8</v>
      </c>
      <c r="H972">
        <v>4.4553369600517882E-7</v>
      </c>
      <c r="I972">
        <v>3.4832857999565518E-7</v>
      </c>
    </row>
    <row r="973" spans="1:9" x14ac:dyDescent="0.3">
      <c r="A973" s="71">
        <v>971</v>
      </c>
      <c r="B973" t="s">
        <v>942</v>
      </c>
      <c r="C973" t="s">
        <v>367</v>
      </c>
      <c r="D973" t="s">
        <v>170</v>
      </c>
      <c r="E973" t="s">
        <v>237</v>
      </c>
      <c r="F973" t="s">
        <v>171</v>
      </c>
      <c r="G973">
        <v>1.4662932510763241E-2</v>
      </c>
      <c r="H973">
        <v>0.36911889672725351</v>
      </c>
      <c r="I973">
        <v>0.44593622991575782</v>
      </c>
    </row>
    <row r="974" spans="1:9" x14ac:dyDescent="0.3">
      <c r="A974" s="71">
        <v>972</v>
      </c>
      <c r="B974" t="s">
        <v>943</v>
      </c>
      <c r="C974" t="s">
        <v>367</v>
      </c>
      <c r="D974" t="s">
        <v>170</v>
      </c>
      <c r="E974" t="s">
        <v>237</v>
      </c>
      <c r="F974" t="s">
        <v>171</v>
      </c>
      <c r="G974">
        <v>8.3819614556185397E-3</v>
      </c>
      <c r="H974">
        <v>0.23827489601812191</v>
      </c>
      <c r="I974">
        <v>0.42536224461577787</v>
      </c>
    </row>
    <row r="975" spans="1:9" x14ac:dyDescent="0.3">
      <c r="A975" s="71">
        <v>973</v>
      </c>
      <c r="B975" t="s">
        <v>318</v>
      </c>
      <c r="C975" t="s">
        <v>370</v>
      </c>
      <c r="D975" t="s">
        <v>170</v>
      </c>
      <c r="E975" t="s">
        <v>37</v>
      </c>
      <c r="F975" t="s">
        <v>171</v>
      </c>
      <c r="G975">
        <v>3.600682579798191E-5</v>
      </c>
      <c r="H975">
        <v>2.120593397436255E-4</v>
      </c>
      <c r="I975">
        <v>1.608336382846188E-4</v>
      </c>
    </row>
    <row r="976" spans="1:9" x14ac:dyDescent="0.3">
      <c r="A976" s="71">
        <v>974</v>
      </c>
      <c r="B976" t="s">
        <v>318</v>
      </c>
      <c r="C976" t="s">
        <v>367</v>
      </c>
      <c r="D976" t="s">
        <v>170</v>
      </c>
      <c r="E976" t="s">
        <v>37</v>
      </c>
      <c r="F976" t="s">
        <v>171</v>
      </c>
      <c r="G976">
        <v>9.2442594114181356E-4</v>
      </c>
      <c r="H976">
        <v>4.2829726937788741E-4</v>
      </c>
      <c r="I976">
        <v>2.2014482720978569E-4</v>
      </c>
    </row>
    <row r="977" spans="1:9" x14ac:dyDescent="0.3">
      <c r="A977" s="71">
        <v>975</v>
      </c>
      <c r="B977" t="s">
        <v>318</v>
      </c>
      <c r="C977" t="s">
        <v>369</v>
      </c>
      <c r="D977" t="s">
        <v>170</v>
      </c>
      <c r="E977" t="s">
        <v>37</v>
      </c>
      <c r="F977" t="s">
        <v>171</v>
      </c>
      <c r="G977">
        <v>1.080065995242999E-4</v>
      </c>
      <c r="H977">
        <v>1.5090412507387521E-4</v>
      </c>
      <c r="I977">
        <v>1.7150607858385709E-4</v>
      </c>
    </row>
    <row r="978" spans="1:9" x14ac:dyDescent="0.3">
      <c r="A978" s="71">
        <v>976</v>
      </c>
      <c r="B978" t="s">
        <v>944</v>
      </c>
      <c r="C978" t="s">
        <v>369</v>
      </c>
      <c r="D978" t="s">
        <v>170</v>
      </c>
      <c r="E978" t="s">
        <v>37</v>
      </c>
      <c r="F978" t="s">
        <v>171</v>
      </c>
      <c r="G978">
        <v>7.0217844983094639E-5</v>
      </c>
      <c r="H978">
        <v>5.1603333160164236E-4</v>
      </c>
      <c r="I978">
        <v>5.0454773756499057E-4</v>
      </c>
    </row>
    <row r="979" spans="1:9" x14ac:dyDescent="0.3">
      <c r="A979" s="71">
        <v>977</v>
      </c>
      <c r="B979" t="s">
        <v>578</v>
      </c>
      <c r="C979" t="s">
        <v>179</v>
      </c>
      <c r="D979" t="s">
        <v>170</v>
      </c>
      <c r="E979" t="s">
        <v>37</v>
      </c>
      <c r="F979" t="s">
        <v>171</v>
      </c>
      <c r="G979">
        <v>0</v>
      </c>
      <c r="H979">
        <v>0</v>
      </c>
      <c r="I979">
        <v>0</v>
      </c>
    </row>
    <row r="980" spans="1:9" x14ac:dyDescent="0.3">
      <c r="A980" s="71">
        <v>978</v>
      </c>
      <c r="B980" t="s">
        <v>578</v>
      </c>
      <c r="C980" t="s">
        <v>370</v>
      </c>
      <c r="D980" t="s">
        <v>170</v>
      </c>
      <c r="E980" t="s">
        <v>37</v>
      </c>
      <c r="F980" t="s">
        <v>171</v>
      </c>
      <c r="G980">
        <v>4.2673103802626877E-5</v>
      </c>
      <c r="H980">
        <v>1.859210570008777E-4</v>
      </c>
      <c r="I980">
        <v>8.6023329136340076E-5</v>
      </c>
    </row>
    <row r="981" spans="1:9" x14ac:dyDescent="0.3">
      <c r="A981" s="71">
        <v>979</v>
      </c>
      <c r="B981" t="s">
        <v>578</v>
      </c>
      <c r="C981" t="s">
        <v>367</v>
      </c>
      <c r="D981" t="s">
        <v>170</v>
      </c>
      <c r="E981" t="s">
        <v>37</v>
      </c>
      <c r="F981" t="s">
        <v>171</v>
      </c>
      <c r="G981">
        <v>1.4465903082606731E-4</v>
      </c>
      <c r="H981">
        <v>4.0600709932382971E-4</v>
      </c>
      <c r="I981">
        <v>3.2965167133676648E-4</v>
      </c>
    </row>
    <row r="982" spans="1:9" x14ac:dyDescent="0.3">
      <c r="A982" s="71">
        <v>980</v>
      </c>
      <c r="B982" t="s">
        <v>578</v>
      </c>
      <c r="C982" t="s">
        <v>369</v>
      </c>
      <c r="D982" t="s">
        <v>170</v>
      </c>
      <c r="E982" t="s">
        <v>37</v>
      </c>
      <c r="F982" t="s">
        <v>171</v>
      </c>
      <c r="G982">
        <v>6.8671791855776217E-6</v>
      </c>
      <c r="H982">
        <v>4.7786884242607778E-5</v>
      </c>
      <c r="I982">
        <v>6.3129931041574307E-5</v>
      </c>
    </row>
    <row r="983" spans="1:9" x14ac:dyDescent="0.3">
      <c r="A983" s="71">
        <v>981</v>
      </c>
      <c r="B983" t="s">
        <v>580</v>
      </c>
      <c r="C983" t="s">
        <v>367</v>
      </c>
      <c r="D983" t="s">
        <v>170</v>
      </c>
      <c r="E983" t="s">
        <v>37</v>
      </c>
      <c r="F983" t="s">
        <v>171</v>
      </c>
      <c r="G983">
        <v>0</v>
      </c>
      <c r="H983">
        <v>0</v>
      </c>
      <c r="I983">
        <v>0</v>
      </c>
    </row>
    <row r="984" spans="1:9" x14ac:dyDescent="0.3">
      <c r="A984" s="71">
        <v>982</v>
      </c>
      <c r="B984" t="s">
        <v>593</v>
      </c>
      <c r="C984" t="s">
        <v>367</v>
      </c>
      <c r="D984" t="s">
        <v>170</v>
      </c>
      <c r="E984" t="s">
        <v>37</v>
      </c>
      <c r="F984" t="s">
        <v>171</v>
      </c>
      <c r="G984">
        <v>2.1142825938503079E-8</v>
      </c>
      <c r="H984">
        <v>5.3127127476636597E-8</v>
      </c>
      <c r="I984">
        <v>6.8447258442344785E-8</v>
      </c>
    </row>
    <row r="985" spans="1:9" x14ac:dyDescent="0.3">
      <c r="A985" s="71">
        <v>983</v>
      </c>
      <c r="B985" t="s">
        <v>594</v>
      </c>
      <c r="C985" t="s">
        <v>367</v>
      </c>
      <c r="D985" t="s">
        <v>170</v>
      </c>
      <c r="E985" t="s">
        <v>37</v>
      </c>
      <c r="F985" t="s">
        <v>171</v>
      </c>
      <c r="G985">
        <v>0</v>
      </c>
      <c r="H985">
        <v>0</v>
      </c>
      <c r="I985">
        <v>0</v>
      </c>
    </row>
    <row r="986" spans="1:9" x14ac:dyDescent="0.3">
      <c r="A986" s="71">
        <v>984</v>
      </c>
      <c r="B986" t="s">
        <v>594</v>
      </c>
      <c r="C986" t="s">
        <v>369</v>
      </c>
      <c r="D986" t="s">
        <v>170</v>
      </c>
      <c r="E986" t="s">
        <v>37</v>
      </c>
      <c r="F986" t="s">
        <v>171</v>
      </c>
      <c r="G986">
        <v>0</v>
      </c>
      <c r="H986">
        <v>0</v>
      </c>
      <c r="I986">
        <v>0</v>
      </c>
    </row>
    <row r="987" spans="1:9" x14ac:dyDescent="0.3">
      <c r="A987" s="71">
        <v>985</v>
      </c>
      <c r="B987" t="s">
        <v>977</v>
      </c>
      <c r="C987" t="s">
        <v>367</v>
      </c>
      <c r="D987" t="s">
        <v>170</v>
      </c>
      <c r="E987" t="s">
        <v>37</v>
      </c>
      <c r="F987" t="s">
        <v>171</v>
      </c>
      <c r="G987">
        <v>5.2996149689806995E-7</v>
      </c>
      <c r="H987">
        <v>2.1483092559184719E-7</v>
      </c>
      <c r="I987">
        <v>5.3410588837076228E-7</v>
      </c>
    </row>
    <row r="988" spans="1:9" x14ac:dyDescent="0.3">
      <c r="A988" s="71">
        <v>986</v>
      </c>
      <c r="B988" t="s">
        <v>978</v>
      </c>
      <c r="C988" t="s">
        <v>367</v>
      </c>
      <c r="D988" t="s">
        <v>170</v>
      </c>
      <c r="E988" t="s">
        <v>37</v>
      </c>
      <c r="F988" t="s">
        <v>171</v>
      </c>
      <c r="G988">
        <v>0</v>
      </c>
      <c r="H988">
        <v>0</v>
      </c>
      <c r="I988">
        <v>0</v>
      </c>
    </row>
    <row r="989" spans="1:9" x14ac:dyDescent="0.3">
      <c r="A989" s="71">
        <v>987</v>
      </c>
      <c r="B989" t="s">
        <v>603</v>
      </c>
      <c r="C989" t="s">
        <v>367</v>
      </c>
      <c r="D989" t="s">
        <v>170</v>
      </c>
      <c r="E989" t="s">
        <v>37</v>
      </c>
      <c r="F989" t="s">
        <v>171</v>
      </c>
      <c r="G989">
        <v>1.9467921939269979E-7</v>
      </c>
      <c r="H989">
        <v>1.9989918535827161E-7</v>
      </c>
      <c r="I989">
        <v>1.888454998140142E-7</v>
      </c>
    </row>
    <row r="990" spans="1:9" x14ac:dyDescent="0.3">
      <c r="A990" s="71">
        <v>988</v>
      </c>
      <c r="B990" t="s">
        <v>604</v>
      </c>
      <c r="C990" t="s">
        <v>367</v>
      </c>
      <c r="D990" t="s">
        <v>170</v>
      </c>
      <c r="E990" t="s">
        <v>37</v>
      </c>
      <c r="F990" t="s">
        <v>171</v>
      </c>
      <c r="G990">
        <v>1.225372977749947E-8</v>
      </c>
      <c r="H990">
        <v>2.7336098381704911E-8</v>
      </c>
      <c r="I990">
        <v>3.7874329372824432E-8</v>
      </c>
    </row>
    <row r="991" spans="1:9" x14ac:dyDescent="0.3">
      <c r="A991" s="71">
        <v>989</v>
      </c>
      <c r="B991" t="s">
        <v>945</v>
      </c>
      <c r="C991" t="s">
        <v>367</v>
      </c>
      <c r="D991" t="s">
        <v>170</v>
      </c>
      <c r="E991" t="s">
        <v>37</v>
      </c>
      <c r="F991" t="s">
        <v>171</v>
      </c>
      <c r="G991">
        <v>3.118513925355783E-18</v>
      </c>
      <c r="H991">
        <v>2.2420766188897839E-17</v>
      </c>
      <c r="I991">
        <v>2.5576371431273119E-17</v>
      </c>
    </row>
    <row r="992" spans="1:9" x14ac:dyDescent="0.3">
      <c r="A992" s="71">
        <v>990</v>
      </c>
      <c r="B992" t="s">
        <v>616</v>
      </c>
      <c r="C992" t="s">
        <v>367</v>
      </c>
      <c r="D992" t="s">
        <v>170</v>
      </c>
      <c r="E992" t="s">
        <v>37</v>
      </c>
      <c r="F992" t="s">
        <v>171</v>
      </c>
      <c r="G992">
        <v>1.056814820156003E-7</v>
      </c>
      <c r="H992">
        <v>5.5903217384576418E-8</v>
      </c>
      <c r="I992">
        <v>5.9497481414578408E-8</v>
      </c>
    </row>
    <row r="993" spans="1:9" x14ac:dyDescent="0.3">
      <c r="A993" s="71">
        <v>991</v>
      </c>
      <c r="B993" t="s">
        <v>616</v>
      </c>
      <c r="C993" t="s">
        <v>369</v>
      </c>
      <c r="D993" t="s">
        <v>170</v>
      </c>
      <c r="E993" t="s">
        <v>37</v>
      </c>
      <c r="F993" t="s">
        <v>171</v>
      </c>
      <c r="G993">
        <v>4.8411527997117069E-9</v>
      </c>
      <c r="H993">
        <v>2.2079235595420759E-8</v>
      </c>
      <c r="I993">
        <v>1.649222006851096E-8</v>
      </c>
    </row>
    <row r="994" spans="1:9" x14ac:dyDescent="0.3">
      <c r="A994" s="71">
        <v>992</v>
      </c>
      <c r="B994" t="s">
        <v>618</v>
      </c>
      <c r="C994" t="s">
        <v>367</v>
      </c>
      <c r="D994" t="s">
        <v>170</v>
      </c>
      <c r="E994" t="s">
        <v>37</v>
      </c>
      <c r="F994" t="s">
        <v>171</v>
      </c>
      <c r="G994">
        <v>1.2364036767673499E-5</v>
      </c>
      <c r="H994">
        <v>6.9030865484410547E-5</v>
      </c>
      <c r="I994">
        <v>5.1776405200832482E-5</v>
      </c>
    </row>
    <row r="995" spans="1:9" x14ac:dyDescent="0.3">
      <c r="A995" s="71">
        <v>993</v>
      </c>
      <c r="B995" t="s">
        <v>618</v>
      </c>
      <c r="C995" t="s">
        <v>369</v>
      </c>
      <c r="D995" t="s">
        <v>170</v>
      </c>
      <c r="E995" t="s">
        <v>37</v>
      </c>
      <c r="F995" t="s">
        <v>171</v>
      </c>
      <c r="G995">
        <v>3.6089403790502642E-11</v>
      </c>
      <c r="H995">
        <v>8.4876174288275687E-9</v>
      </c>
      <c r="I995">
        <v>3.7569096278690603E-8</v>
      </c>
    </row>
    <row r="996" spans="1:9" x14ac:dyDescent="0.3">
      <c r="A996" s="71">
        <v>994</v>
      </c>
      <c r="B996" t="s">
        <v>619</v>
      </c>
      <c r="C996" t="s">
        <v>367</v>
      </c>
      <c r="D996" t="s">
        <v>170</v>
      </c>
      <c r="E996" t="s">
        <v>37</v>
      </c>
      <c r="F996" t="s">
        <v>171</v>
      </c>
      <c r="G996">
        <v>3.0390670126178969E-5</v>
      </c>
      <c r="H996">
        <v>2.6003147266269873E-4</v>
      </c>
      <c r="I996">
        <v>2.6835885255605658E-4</v>
      </c>
    </row>
    <row r="997" spans="1:9" x14ac:dyDescent="0.3">
      <c r="A997" s="71">
        <v>995</v>
      </c>
      <c r="B997" t="s">
        <v>620</v>
      </c>
      <c r="C997" t="s">
        <v>367</v>
      </c>
      <c r="D997" t="s">
        <v>170</v>
      </c>
      <c r="E997" t="s">
        <v>37</v>
      </c>
      <c r="F997" t="s">
        <v>171</v>
      </c>
      <c r="G997">
        <v>1.037031234742915E-5</v>
      </c>
      <c r="H997">
        <v>2.0343392387186769E-6</v>
      </c>
      <c r="I997">
        <v>2.2351462741490828E-6</v>
      </c>
    </row>
    <row r="998" spans="1:9" x14ac:dyDescent="0.3">
      <c r="A998" s="71">
        <v>996</v>
      </c>
      <c r="B998" t="s">
        <v>620</v>
      </c>
      <c r="C998" t="s">
        <v>369</v>
      </c>
      <c r="D998" t="s">
        <v>170</v>
      </c>
      <c r="E998" t="s">
        <v>37</v>
      </c>
      <c r="F998" t="s">
        <v>171</v>
      </c>
      <c r="G998">
        <v>1.347044495006849E-8</v>
      </c>
      <c r="H998">
        <v>5.1006161831987613E-8</v>
      </c>
      <c r="I998">
        <v>2.958751632805477E-8</v>
      </c>
    </row>
    <row r="999" spans="1:9" x14ac:dyDescent="0.3">
      <c r="A999" s="71">
        <v>997</v>
      </c>
      <c r="B999" t="s">
        <v>625</v>
      </c>
      <c r="C999" t="s">
        <v>367</v>
      </c>
      <c r="D999" t="s">
        <v>170</v>
      </c>
      <c r="E999" t="s">
        <v>37</v>
      </c>
      <c r="F999" t="s">
        <v>171</v>
      </c>
      <c r="G999">
        <v>2.3301970794067791E-8</v>
      </c>
      <c r="H999">
        <v>6.735552981774134E-8</v>
      </c>
      <c r="I999">
        <v>8.5030424176972186E-8</v>
      </c>
    </row>
    <row r="1000" spans="1:9" x14ac:dyDescent="0.3">
      <c r="A1000" s="71">
        <v>998</v>
      </c>
      <c r="B1000" t="s">
        <v>626</v>
      </c>
      <c r="C1000" t="s">
        <v>367</v>
      </c>
      <c r="D1000" t="s">
        <v>170</v>
      </c>
      <c r="E1000" t="s">
        <v>37</v>
      </c>
      <c r="F1000" t="s">
        <v>171</v>
      </c>
      <c r="G1000">
        <v>1.564875066586558E-8</v>
      </c>
      <c r="H1000">
        <v>7.3273442604778426E-8</v>
      </c>
      <c r="I1000">
        <v>5.969755102719334E-8</v>
      </c>
    </row>
    <row r="1001" spans="1:9" x14ac:dyDescent="0.3">
      <c r="A1001" s="71">
        <v>999</v>
      </c>
      <c r="B1001" t="s">
        <v>627</v>
      </c>
      <c r="C1001" t="s">
        <v>367</v>
      </c>
      <c r="D1001" t="s">
        <v>170</v>
      </c>
      <c r="E1001" t="s">
        <v>37</v>
      </c>
      <c r="F1001" t="s">
        <v>171</v>
      </c>
      <c r="G1001">
        <v>2.261634117953105E-8</v>
      </c>
      <c r="H1001">
        <v>1.3890300189802829E-7</v>
      </c>
      <c r="I1001">
        <v>1.2426053924401759E-7</v>
      </c>
    </row>
    <row r="1002" spans="1:9" x14ac:dyDescent="0.3">
      <c r="A1002" s="71">
        <v>1000</v>
      </c>
      <c r="B1002" t="s">
        <v>628</v>
      </c>
      <c r="C1002" t="s">
        <v>367</v>
      </c>
      <c r="D1002" t="s">
        <v>170</v>
      </c>
      <c r="E1002" t="s">
        <v>37</v>
      </c>
      <c r="F1002" t="s">
        <v>171</v>
      </c>
      <c r="G1002">
        <v>0</v>
      </c>
      <c r="H1002">
        <v>0</v>
      </c>
      <c r="I1002">
        <v>0</v>
      </c>
    </row>
    <row r="1003" spans="1:9" x14ac:dyDescent="0.3">
      <c r="A1003" s="71">
        <v>1001</v>
      </c>
      <c r="B1003" t="s">
        <v>629</v>
      </c>
      <c r="C1003" t="s">
        <v>179</v>
      </c>
      <c r="D1003" t="s">
        <v>170</v>
      </c>
      <c r="E1003" t="s">
        <v>37</v>
      </c>
      <c r="F1003" t="s">
        <v>171</v>
      </c>
      <c r="G1003">
        <v>5.7157826255365563E-8</v>
      </c>
      <c r="H1003">
        <v>2.6373875338826951E-7</v>
      </c>
      <c r="I1003">
        <v>1.9819400958711E-7</v>
      </c>
    </row>
    <row r="1004" spans="1:9" x14ac:dyDescent="0.3">
      <c r="A1004" s="71">
        <v>1002</v>
      </c>
      <c r="B1004" t="s">
        <v>629</v>
      </c>
      <c r="C1004" t="s">
        <v>367</v>
      </c>
      <c r="D1004" t="s">
        <v>170</v>
      </c>
      <c r="E1004" t="s">
        <v>37</v>
      </c>
      <c r="F1004" t="s">
        <v>171</v>
      </c>
      <c r="G1004">
        <v>2.3432414463991471E-4</v>
      </c>
      <c r="H1004">
        <v>1.389740506937103E-5</v>
      </c>
      <c r="I1004">
        <v>8.725762393943121E-6</v>
      </c>
    </row>
    <row r="1005" spans="1:9" x14ac:dyDescent="0.3">
      <c r="A1005" s="71">
        <v>1003</v>
      </c>
      <c r="B1005" t="s">
        <v>629</v>
      </c>
      <c r="C1005" t="s">
        <v>369</v>
      </c>
      <c r="D1005" t="s">
        <v>170</v>
      </c>
      <c r="E1005" t="s">
        <v>37</v>
      </c>
      <c r="F1005" t="s">
        <v>171</v>
      </c>
      <c r="G1005">
        <v>3.6135562608393239E-12</v>
      </c>
      <c r="H1005">
        <v>1.6673741567339359E-11</v>
      </c>
      <c r="I1005">
        <v>1.252995873222627E-11</v>
      </c>
    </row>
    <row r="1006" spans="1:9" x14ac:dyDescent="0.3">
      <c r="A1006" s="71">
        <v>1004</v>
      </c>
      <c r="B1006" t="s">
        <v>381</v>
      </c>
      <c r="C1006" t="s">
        <v>179</v>
      </c>
      <c r="D1006" t="s">
        <v>170</v>
      </c>
      <c r="E1006" t="s">
        <v>37</v>
      </c>
      <c r="F1006" t="s">
        <v>171</v>
      </c>
      <c r="G1006">
        <v>7.596563870299395E-4</v>
      </c>
      <c r="H1006">
        <v>7.3979145210959513E-3</v>
      </c>
      <c r="I1006">
        <v>1.550503990721341E-2</v>
      </c>
    </row>
    <row r="1007" spans="1:9" x14ac:dyDescent="0.3">
      <c r="A1007" s="71">
        <v>1005</v>
      </c>
      <c r="B1007" t="s">
        <v>381</v>
      </c>
      <c r="C1007" t="s">
        <v>370</v>
      </c>
      <c r="D1007" t="s">
        <v>170</v>
      </c>
      <c r="E1007" t="s">
        <v>37</v>
      </c>
      <c r="F1007" t="s">
        <v>171</v>
      </c>
      <c r="G1007">
        <v>1.369396896612577E-2</v>
      </c>
      <c r="H1007">
        <v>1.31474060924703E-3</v>
      </c>
      <c r="I1007">
        <v>2.2459756207684439E-3</v>
      </c>
    </row>
    <row r="1008" spans="1:9" x14ac:dyDescent="0.3">
      <c r="A1008" s="71">
        <v>1006</v>
      </c>
      <c r="B1008" t="s">
        <v>381</v>
      </c>
      <c r="C1008" t="s">
        <v>367</v>
      </c>
      <c r="D1008" t="s">
        <v>170</v>
      </c>
      <c r="E1008" t="s">
        <v>37</v>
      </c>
      <c r="F1008" t="s">
        <v>171</v>
      </c>
      <c r="G1008">
        <v>3.740164509193589E-3</v>
      </c>
      <c r="H1008">
        <v>2.3101086493019111E-2</v>
      </c>
      <c r="I1008">
        <v>1.109046567760699E-2</v>
      </c>
    </row>
    <row r="1009" spans="1:9" x14ac:dyDescent="0.3">
      <c r="A1009" s="71">
        <v>1007</v>
      </c>
      <c r="B1009" t="s">
        <v>381</v>
      </c>
      <c r="C1009" t="s">
        <v>369</v>
      </c>
      <c r="D1009" t="s">
        <v>170</v>
      </c>
      <c r="E1009" t="s">
        <v>37</v>
      </c>
      <c r="F1009" t="s">
        <v>171</v>
      </c>
      <c r="G1009">
        <v>1.7655472702432669E-4</v>
      </c>
      <c r="H1009">
        <v>8.1240954782041939E-4</v>
      </c>
      <c r="I1009">
        <v>6.8863200172517751E-4</v>
      </c>
    </row>
    <row r="1010" spans="1:9" x14ac:dyDescent="0.3">
      <c r="A1010" s="71">
        <v>1008</v>
      </c>
      <c r="B1010" t="s">
        <v>651</v>
      </c>
      <c r="C1010" t="s">
        <v>367</v>
      </c>
      <c r="D1010" t="s">
        <v>170</v>
      </c>
      <c r="E1010" t="s">
        <v>37</v>
      </c>
      <c r="F1010" t="s">
        <v>171</v>
      </c>
      <c r="G1010">
        <v>4.9262414609497175E-7</v>
      </c>
      <c r="H1010">
        <v>4.9154493379467898E-6</v>
      </c>
      <c r="I1010">
        <v>4.507413126614302E-6</v>
      </c>
    </row>
    <row r="1011" spans="1:9" x14ac:dyDescent="0.3">
      <c r="A1011" s="71">
        <v>1009</v>
      </c>
      <c r="B1011" t="s">
        <v>651</v>
      </c>
      <c r="C1011" t="s">
        <v>369</v>
      </c>
      <c r="D1011" t="s">
        <v>170</v>
      </c>
      <c r="E1011" t="s">
        <v>37</v>
      </c>
      <c r="F1011" t="s">
        <v>171</v>
      </c>
      <c r="G1011">
        <v>7.5367249734557122E-6</v>
      </c>
      <c r="H1011">
        <v>4.6751432458556677E-5</v>
      </c>
      <c r="I1011">
        <v>1.167846321076563E-4</v>
      </c>
    </row>
    <row r="1012" spans="1:9" x14ac:dyDescent="0.3">
      <c r="A1012" s="71">
        <v>1010</v>
      </c>
      <c r="B1012" t="s">
        <v>652</v>
      </c>
      <c r="C1012" t="s">
        <v>367</v>
      </c>
      <c r="D1012" t="s">
        <v>170</v>
      </c>
      <c r="E1012" t="s">
        <v>37</v>
      </c>
      <c r="F1012" t="s">
        <v>171</v>
      </c>
      <c r="G1012">
        <v>3.9510368014661258E-9</v>
      </c>
      <c r="H1012">
        <v>2.1120336211641E-8</v>
      </c>
      <c r="I1012">
        <v>1.9433208211221469E-8</v>
      </c>
    </row>
    <row r="1013" spans="1:9" x14ac:dyDescent="0.3">
      <c r="A1013" s="71">
        <v>1011</v>
      </c>
      <c r="B1013" t="s">
        <v>653</v>
      </c>
      <c r="C1013" t="s">
        <v>367</v>
      </c>
      <c r="D1013" t="s">
        <v>170</v>
      </c>
      <c r="E1013" t="s">
        <v>37</v>
      </c>
      <c r="F1013" t="s">
        <v>171</v>
      </c>
      <c r="G1013">
        <v>1.146944299050622E-9</v>
      </c>
      <c r="H1013">
        <v>6.1310117207981206E-9</v>
      </c>
      <c r="I1013">
        <v>5.6412606160394111E-9</v>
      </c>
    </row>
    <row r="1014" spans="1:9" x14ac:dyDescent="0.3">
      <c r="A1014" s="71">
        <v>1012</v>
      </c>
      <c r="B1014" t="s">
        <v>979</v>
      </c>
      <c r="C1014" t="s">
        <v>370</v>
      </c>
      <c r="D1014" t="s">
        <v>170</v>
      </c>
      <c r="E1014" t="s">
        <v>37</v>
      </c>
      <c r="F1014" t="s">
        <v>171</v>
      </c>
      <c r="G1014">
        <v>3.9926325939785977E-8</v>
      </c>
      <c r="H1014">
        <v>2.795499334649086E-7</v>
      </c>
      <c r="I1014">
        <v>4.9826955788437562E-7</v>
      </c>
    </row>
    <row r="1015" spans="1:9" x14ac:dyDescent="0.3">
      <c r="A1015" s="71">
        <v>1013</v>
      </c>
      <c r="B1015" t="s">
        <v>980</v>
      </c>
      <c r="C1015" t="s">
        <v>370</v>
      </c>
      <c r="D1015" t="s">
        <v>170</v>
      </c>
      <c r="E1015" t="s">
        <v>37</v>
      </c>
      <c r="F1015" t="s">
        <v>171</v>
      </c>
      <c r="G1015">
        <v>1.7437466780015491E-5</v>
      </c>
      <c r="H1015">
        <v>1.8073977457659161E-4</v>
      </c>
      <c r="I1015">
        <v>1.9869797514465121E-4</v>
      </c>
    </row>
    <row r="1016" spans="1:9" x14ac:dyDescent="0.3">
      <c r="A1016" s="71">
        <v>1014</v>
      </c>
      <c r="B1016" t="s">
        <v>658</v>
      </c>
      <c r="C1016" t="s">
        <v>367</v>
      </c>
      <c r="D1016" t="s">
        <v>170</v>
      </c>
      <c r="E1016" t="s">
        <v>37</v>
      </c>
      <c r="F1016" t="s">
        <v>171</v>
      </c>
      <c r="G1016">
        <v>0</v>
      </c>
      <c r="H1016">
        <v>0</v>
      </c>
      <c r="I1016">
        <v>0</v>
      </c>
    </row>
    <row r="1017" spans="1:9" x14ac:dyDescent="0.3">
      <c r="A1017" s="71">
        <v>1015</v>
      </c>
      <c r="B1017" t="s">
        <v>981</v>
      </c>
      <c r="C1017" t="s">
        <v>369</v>
      </c>
      <c r="D1017" t="s">
        <v>170</v>
      </c>
      <c r="E1017" t="s">
        <v>37</v>
      </c>
      <c r="F1017" t="s">
        <v>171</v>
      </c>
      <c r="G1017">
        <v>0</v>
      </c>
      <c r="H1017">
        <v>0</v>
      </c>
      <c r="I1017">
        <v>0</v>
      </c>
    </row>
    <row r="1018" spans="1:9" x14ac:dyDescent="0.3">
      <c r="A1018" s="71">
        <v>1016</v>
      </c>
      <c r="B1018" t="s">
        <v>659</v>
      </c>
      <c r="C1018" t="s">
        <v>370</v>
      </c>
      <c r="D1018" t="s">
        <v>170</v>
      </c>
      <c r="E1018" t="s">
        <v>37</v>
      </c>
      <c r="F1018" t="s">
        <v>171</v>
      </c>
      <c r="G1018">
        <v>9.1438398427513866E-4</v>
      </c>
      <c r="H1018">
        <v>9.0065378980382586E-3</v>
      </c>
      <c r="I1018">
        <v>8.5434809992325934E-3</v>
      </c>
    </row>
    <row r="1019" spans="1:9" x14ac:dyDescent="0.3">
      <c r="A1019" s="71">
        <v>1017</v>
      </c>
      <c r="B1019" t="s">
        <v>659</v>
      </c>
      <c r="C1019" t="s">
        <v>367</v>
      </c>
      <c r="D1019" t="s">
        <v>170</v>
      </c>
      <c r="E1019" t="s">
        <v>37</v>
      </c>
      <c r="F1019" t="s">
        <v>171</v>
      </c>
      <c r="G1019">
        <v>1.917765030238071E-3</v>
      </c>
      <c r="H1019">
        <v>1.7205806111901679E-2</v>
      </c>
      <c r="I1019">
        <v>1.5557639125337371E-2</v>
      </c>
    </row>
    <row r="1020" spans="1:9" x14ac:dyDescent="0.3">
      <c r="A1020" s="71">
        <v>1018</v>
      </c>
      <c r="B1020" t="s">
        <v>484</v>
      </c>
      <c r="C1020" t="s">
        <v>370</v>
      </c>
      <c r="D1020" t="s">
        <v>170</v>
      </c>
      <c r="E1020" t="s">
        <v>37</v>
      </c>
      <c r="F1020" t="s">
        <v>171</v>
      </c>
      <c r="G1020">
        <v>2.686692835860685E-3</v>
      </c>
      <c r="H1020">
        <v>2.7517443707767701E-2</v>
      </c>
      <c r="I1020">
        <v>3.0567385701900939E-2</v>
      </c>
    </row>
    <row r="1021" spans="1:9" x14ac:dyDescent="0.3">
      <c r="A1021" s="71">
        <v>1019</v>
      </c>
      <c r="B1021" t="s">
        <v>484</v>
      </c>
      <c r="C1021" t="s">
        <v>367</v>
      </c>
      <c r="D1021" t="s">
        <v>170</v>
      </c>
      <c r="E1021" t="s">
        <v>37</v>
      </c>
      <c r="F1021" t="s">
        <v>171</v>
      </c>
      <c r="G1021">
        <v>2.1274106136927941E-4</v>
      </c>
      <c r="H1021">
        <v>1.3296774444886221E-2</v>
      </c>
      <c r="I1021">
        <v>5.7670062685148411E-4</v>
      </c>
    </row>
    <row r="1022" spans="1:9" x14ac:dyDescent="0.3">
      <c r="A1022" s="71">
        <v>1020</v>
      </c>
      <c r="B1022" t="s">
        <v>484</v>
      </c>
      <c r="C1022" t="s">
        <v>369</v>
      </c>
      <c r="D1022" t="s">
        <v>170</v>
      </c>
      <c r="E1022" t="s">
        <v>37</v>
      </c>
      <c r="F1022" t="s">
        <v>171</v>
      </c>
      <c r="G1022">
        <v>4.281918979135035E-4</v>
      </c>
      <c r="H1022">
        <v>2.7981870990582899E-3</v>
      </c>
      <c r="I1022">
        <v>4.929365827174014E-3</v>
      </c>
    </row>
    <row r="1023" spans="1:9" x14ac:dyDescent="0.3">
      <c r="A1023" s="71">
        <v>1021</v>
      </c>
      <c r="B1023" t="s">
        <v>660</v>
      </c>
      <c r="C1023" t="s">
        <v>367</v>
      </c>
      <c r="D1023" t="s">
        <v>170</v>
      </c>
      <c r="E1023" t="s">
        <v>37</v>
      </c>
      <c r="F1023" t="s">
        <v>171</v>
      </c>
      <c r="G1023">
        <v>3.3032405329257203E-5</v>
      </c>
      <c r="H1023">
        <v>7.6537521371362332E-5</v>
      </c>
      <c r="I1023">
        <v>6.5113939459867726E-5</v>
      </c>
    </row>
    <row r="1024" spans="1:9" x14ac:dyDescent="0.3">
      <c r="A1024" s="71">
        <v>1022</v>
      </c>
      <c r="B1024" t="s">
        <v>660</v>
      </c>
      <c r="C1024" t="s">
        <v>369</v>
      </c>
      <c r="D1024" t="s">
        <v>170</v>
      </c>
      <c r="E1024" t="s">
        <v>37</v>
      </c>
      <c r="F1024" t="s">
        <v>171</v>
      </c>
      <c r="G1024">
        <v>0</v>
      </c>
      <c r="H1024">
        <v>0</v>
      </c>
      <c r="I1024">
        <v>0</v>
      </c>
    </row>
    <row r="1025" spans="1:9" x14ac:dyDescent="0.3">
      <c r="A1025" s="71">
        <v>1023</v>
      </c>
      <c r="B1025" t="s">
        <v>383</v>
      </c>
      <c r="C1025" t="s">
        <v>179</v>
      </c>
      <c r="D1025" t="s">
        <v>170</v>
      </c>
      <c r="E1025" t="s">
        <v>37</v>
      </c>
      <c r="F1025" t="s">
        <v>171</v>
      </c>
      <c r="G1025">
        <v>2.216726432926943E-2</v>
      </c>
      <c r="H1025">
        <v>1.861425570834125E-2</v>
      </c>
      <c r="I1025">
        <v>1.6113484551671931E-2</v>
      </c>
    </row>
    <row r="1026" spans="1:9" x14ac:dyDescent="0.3">
      <c r="A1026" s="71">
        <v>1024</v>
      </c>
      <c r="B1026" t="s">
        <v>383</v>
      </c>
      <c r="C1026" t="s">
        <v>367</v>
      </c>
      <c r="D1026" t="s">
        <v>170</v>
      </c>
      <c r="E1026" t="s">
        <v>37</v>
      </c>
      <c r="F1026" t="s">
        <v>171</v>
      </c>
      <c r="G1026">
        <v>9.2971592218464984E-6</v>
      </c>
      <c r="H1026">
        <v>6.5777554042945776E-5</v>
      </c>
      <c r="I1026">
        <v>4.1656867122727903E-3</v>
      </c>
    </row>
    <row r="1027" spans="1:9" x14ac:dyDescent="0.3">
      <c r="A1027" s="71">
        <v>1025</v>
      </c>
      <c r="B1027" t="s">
        <v>951</v>
      </c>
      <c r="C1027" t="s">
        <v>370</v>
      </c>
      <c r="D1027" t="s">
        <v>170</v>
      </c>
      <c r="E1027" t="s">
        <v>237</v>
      </c>
      <c r="F1027" t="s">
        <v>171</v>
      </c>
      <c r="G1027">
        <v>110.6706983506925</v>
      </c>
      <c r="H1027">
        <v>2437.2028527655539</v>
      </c>
      <c r="I1027">
        <v>2821.4519200158702</v>
      </c>
    </row>
    <row r="1028" spans="1:9" x14ac:dyDescent="0.3">
      <c r="A1028" s="71">
        <v>1026</v>
      </c>
      <c r="B1028" t="s">
        <v>951</v>
      </c>
      <c r="C1028" t="s">
        <v>367</v>
      </c>
      <c r="D1028" t="s">
        <v>170</v>
      </c>
      <c r="E1028" t="s">
        <v>237</v>
      </c>
      <c r="F1028" t="s">
        <v>171</v>
      </c>
      <c r="G1028">
        <v>294.91726747966732</v>
      </c>
      <c r="H1028">
        <v>5126.100926991332</v>
      </c>
      <c r="I1028">
        <v>3372.512001983343</v>
      </c>
    </row>
    <row r="1029" spans="1:9" x14ac:dyDescent="0.3">
      <c r="A1029" s="71">
        <v>1027</v>
      </c>
      <c r="B1029" t="s">
        <v>386</v>
      </c>
      <c r="C1029" t="s">
        <v>179</v>
      </c>
      <c r="D1029" t="s">
        <v>170</v>
      </c>
      <c r="E1029" t="s">
        <v>37</v>
      </c>
      <c r="F1029" t="s">
        <v>171</v>
      </c>
      <c r="G1029">
        <v>1.4653221373692131E-6</v>
      </c>
      <c r="H1029">
        <v>2.6391521448545881E-5</v>
      </c>
      <c r="I1029">
        <v>1.5870499549514499E-5</v>
      </c>
    </row>
    <row r="1030" spans="1:9" x14ac:dyDescent="0.3">
      <c r="A1030" s="71">
        <v>1028</v>
      </c>
      <c r="B1030" t="s">
        <v>386</v>
      </c>
      <c r="C1030" t="s">
        <v>370</v>
      </c>
      <c r="D1030" t="s">
        <v>170</v>
      </c>
      <c r="E1030" t="s">
        <v>37</v>
      </c>
      <c r="F1030" t="s">
        <v>171</v>
      </c>
      <c r="G1030">
        <v>1.597352195676766E-3</v>
      </c>
      <c r="H1030">
        <v>1.5501206462812681E-2</v>
      </c>
      <c r="I1030">
        <v>1.399908653739981E-2</v>
      </c>
    </row>
    <row r="1031" spans="1:9" x14ac:dyDescent="0.3">
      <c r="A1031" s="71">
        <v>1029</v>
      </c>
      <c r="B1031" t="s">
        <v>386</v>
      </c>
      <c r="C1031" t="s">
        <v>367</v>
      </c>
      <c r="D1031" t="s">
        <v>170</v>
      </c>
      <c r="E1031" t="s">
        <v>37</v>
      </c>
      <c r="F1031" t="s">
        <v>171</v>
      </c>
      <c r="G1031">
        <v>4.3314381344496814E-3</v>
      </c>
      <c r="H1031">
        <v>3.8764178248341601E-2</v>
      </c>
      <c r="I1031">
        <v>3.4976544330042852E-2</v>
      </c>
    </row>
    <row r="1032" spans="1:9" x14ac:dyDescent="0.3">
      <c r="A1032" s="71">
        <v>1030</v>
      </c>
      <c r="B1032" t="s">
        <v>953</v>
      </c>
      <c r="C1032" t="s">
        <v>367</v>
      </c>
      <c r="D1032" t="s">
        <v>170</v>
      </c>
      <c r="E1032" t="s">
        <v>237</v>
      </c>
      <c r="F1032" t="s">
        <v>171</v>
      </c>
      <c r="G1032">
        <v>1.0273953679847569E-2</v>
      </c>
      <c r="H1032">
        <v>0.17214481605346441</v>
      </c>
      <c r="I1032">
        <v>0.1045430700002604</v>
      </c>
    </row>
    <row r="1033" spans="1:9" x14ac:dyDescent="0.3">
      <c r="A1033" s="71">
        <v>1031</v>
      </c>
      <c r="B1033" t="s">
        <v>323</v>
      </c>
      <c r="C1033" t="s">
        <v>370</v>
      </c>
      <c r="D1033" t="s">
        <v>170</v>
      </c>
      <c r="E1033" t="s">
        <v>37</v>
      </c>
      <c r="F1033" t="s">
        <v>171</v>
      </c>
      <c r="G1033">
        <v>3.3446824754718732E-4</v>
      </c>
      <c r="H1033">
        <v>3.201817609839099E-3</v>
      </c>
      <c r="I1033">
        <v>2.9060937912566589E-3</v>
      </c>
    </row>
    <row r="1034" spans="1:9" x14ac:dyDescent="0.3">
      <c r="A1034" s="71">
        <v>1032</v>
      </c>
      <c r="B1034" t="s">
        <v>323</v>
      </c>
      <c r="C1034" t="s">
        <v>367</v>
      </c>
      <c r="D1034" t="s">
        <v>170</v>
      </c>
      <c r="E1034" t="s">
        <v>37</v>
      </c>
      <c r="F1034" t="s">
        <v>171</v>
      </c>
      <c r="G1034">
        <v>0.14022266939360159</v>
      </c>
      <c r="H1034">
        <v>5.4154440338642189E-2</v>
      </c>
      <c r="I1034">
        <v>3.2619892465133873E-2</v>
      </c>
    </row>
    <row r="1035" spans="1:9" x14ac:dyDescent="0.3">
      <c r="A1035" s="71">
        <v>1033</v>
      </c>
      <c r="B1035" t="s">
        <v>323</v>
      </c>
      <c r="C1035" t="s">
        <v>369</v>
      </c>
      <c r="D1035" t="s">
        <v>170</v>
      </c>
      <c r="E1035" t="s">
        <v>37</v>
      </c>
      <c r="F1035" t="s">
        <v>171</v>
      </c>
      <c r="G1035">
        <v>1.5304550737189431E-3</v>
      </c>
      <c r="H1035">
        <v>1.533171582278873E-2</v>
      </c>
      <c r="I1035">
        <v>2.0464471942783301E-2</v>
      </c>
    </row>
    <row r="1036" spans="1:9" x14ac:dyDescent="0.3">
      <c r="A1036" s="71">
        <v>1034</v>
      </c>
      <c r="B1036" t="s">
        <v>665</v>
      </c>
      <c r="C1036" t="s">
        <v>367</v>
      </c>
      <c r="D1036" t="s">
        <v>170</v>
      </c>
      <c r="E1036" t="s">
        <v>37</v>
      </c>
      <c r="F1036" t="s">
        <v>171</v>
      </c>
      <c r="G1036">
        <v>8.423048898952764E-9</v>
      </c>
      <c r="H1036">
        <v>4.6386846791645113E-8</v>
      </c>
      <c r="I1036">
        <v>3.6072310371625958E-8</v>
      </c>
    </row>
    <row r="1037" spans="1:9" x14ac:dyDescent="0.3">
      <c r="A1037" s="71">
        <v>1035</v>
      </c>
      <c r="B1037" t="s">
        <v>669</v>
      </c>
      <c r="C1037" t="s">
        <v>367</v>
      </c>
      <c r="D1037" t="s">
        <v>170</v>
      </c>
      <c r="E1037" t="s">
        <v>37</v>
      </c>
      <c r="F1037" t="s">
        <v>171</v>
      </c>
      <c r="G1037">
        <v>9.5988630984162881E-9</v>
      </c>
      <c r="H1037">
        <v>2.1413552423750981E-8</v>
      </c>
      <c r="I1037">
        <v>2.9668576205789979E-8</v>
      </c>
    </row>
    <row r="1038" spans="1:9" x14ac:dyDescent="0.3">
      <c r="A1038" s="71">
        <v>1036</v>
      </c>
      <c r="B1038" t="s">
        <v>329</v>
      </c>
      <c r="C1038" t="s">
        <v>179</v>
      </c>
      <c r="D1038" t="s">
        <v>170</v>
      </c>
      <c r="E1038" t="s">
        <v>37</v>
      </c>
      <c r="F1038" t="s">
        <v>171</v>
      </c>
      <c r="G1038">
        <v>9.3542521869489669E-6</v>
      </c>
      <c r="H1038">
        <v>3.1609219443794619E-5</v>
      </c>
      <c r="I1038">
        <v>2.8906784041961489E-5</v>
      </c>
    </row>
    <row r="1039" spans="1:9" x14ac:dyDescent="0.3">
      <c r="A1039" s="71">
        <v>1037</v>
      </c>
      <c r="B1039" t="s">
        <v>329</v>
      </c>
      <c r="C1039" t="s">
        <v>370</v>
      </c>
      <c r="D1039" t="s">
        <v>170</v>
      </c>
      <c r="E1039" t="s">
        <v>37</v>
      </c>
      <c r="F1039" t="s">
        <v>171</v>
      </c>
      <c r="G1039">
        <v>1.570069085847503E-5</v>
      </c>
      <c r="H1039">
        <v>1.2352805571271889E-4</v>
      </c>
      <c r="I1039">
        <v>1.3527768368453851E-4</v>
      </c>
    </row>
    <row r="1040" spans="1:9" x14ac:dyDescent="0.3">
      <c r="A1040" s="71">
        <v>1038</v>
      </c>
      <c r="B1040" t="s">
        <v>329</v>
      </c>
      <c r="C1040" t="s">
        <v>367</v>
      </c>
      <c r="D1040" t="s">
        <v>170</v>
      </c>
      <c r="E1040" t="s">
        <v>37</v>
      </c>
      <c r="F1040" t="s">
        <v>171</v>
      </c>
      <c r="G1040">
        <v>1.2485760874224571E-4</v>
      </c>
      <c r="H1040">
        <v>4.2028857350234121E-4</v>
      </c>
      <c r="I1040">
        <v>2.5954365952424142E-4</v>
      </c>
    </row>
    <row r="1041" spans="1:9" x14ac:dyDescent="0.3">
      <c r="A1041" s="71">
        <v>1039</v>
      </c>
      <c r="B1041" t="s">
        <v>329</v>
      </c>
      <c r="C1041" t="s">
        <v>369</v>
      </c>
      <c r="D1041" t="s">
        <v>170</v>
      </c>
      <c r="E1041" t="s">
        <v>37</v>
      </c>
      <c r="F1041" t="s">
        <v>171</v>
      </c>
      <c r="G1041">
        <v>1.4760335877024209E-5</v>
      </c>
      <c r="H1041">
        <v>1.0402708143236219E-4</v>
      </c>
      <c r="I1041">
        <v>1.131845669619956E-4</v>
      </c>
    </row>
    <row r="1042" spans="1:9" x14ac:dyDescent="0.3">
      <c r="A1042" s="71">
        <v>1040</v>
      </c>
      <c r="B1042" t="s">
        <v>330</v>
      </c>
      <c r="C1042" t="s">
        <v>179</v>
      </c>
      <c r="D1042" t="s">
        <v>170</v>
      </c>
      <c r="E1042" t="s">
        <v>37</v>
      </c>
      <c r="F1042" t="s">
        <v>171</v>
      </c>
      <c r="G1042">
        <v>2.7539756987666319E-2</v>
      </c>
      <c r="H1042">
        <v>0.24295266525025311</v>
      </c>
      <c r="I1042">
        <v>0.46763661467568562</v>
      </c>
    </row>
    <row r="1043" spans="1:9" x14ac:dyDescent="0.3">
      <c r="A1043" s="71">
        <v>1041</v>
      </c>
      <c r="B1043" t="s">
        <v>330</v>
      </c>
      <c r="C1043" t="s">
        <v>370</v>
      </c>
      <c r="D1043" t="s">
        <v>170</v>
      </c>
      <c r="E1043" t="s">
        <v>37</v>
      </c>
      <c r="F1043" t="s">
        <v>171</v>
      </c>
      <c r="G1043">
        <v>1.075333623225462</v>
      </c>
      <c r="H1043">
        <v>0.56798917941064342</v>
      </c>
      <c r="I1043">
        <v>0.52986001162215191</v>
      </c>
    </row>
    <row r="1044" spans="1:9" x14ac:dyDescent="0.3">
      <c r="A1044" s="71">
        <v>1042</v>
      </c>
      <c r="B1044" t="s">
        <v>330</v>
      </c>
      <c r="C1044" t="s">
        <v>367</v>
      </c>
      <c r="D1044" t="s">
        <v>170</v>
      </c>
      <c r="E1044" t="s">
        <v>37</v>
      </c>
      <c r="F1044" t="s">
        <v>171</v>
      </c>
      <c r="G1044">
        <v>0.54349923730775263</v>
      </c>
      <c r="H1044">
        <v>1.107991183970455</v>
      </c>
      <c r="I1044">
        <v>0.96557021167410229</v>
      </c>
    </row>
    <row r="1045" spans="1:9" x14ac:dyDescent="0.3">
      <c r="A1045" s="71">
        <v>1043</v>
      </c>
      <c r="B1045" t="s">
        <v>330</v>
      </c>
      <c r="C1045" t="s">
        <v>369</v>
      </c>
      <c r="D1045" t="s">
        <v>170</v>
      </c>
      <c r="E1045" t="s">
        <v>37</v>
      </c>
      <c r="F1045" t="s">
        <v>171</v>
      </c>
      <c r="G1045">
        <v>3.0693298201756961E-7</v>
      </c>
      <c r="H1045">
        <v>2.8156980392070718E-6</v>
      </c>
      <c r="I1045">
        <v>2.471011717983427E-6</v>
      </c>
    </row>
    <row r="1046" spans="1:9" x14ac:dyDescent="0.3">
      <c r="A1046" s="71">
        <v>1044</v>
      </c>
      <c r="B1046" t="s">
        <v>331</v>
      </c>
      <c r="C1046" t="s">
        <v>179</v>
      </c>
      <c r="D1046" t="s">
        <v>170</v>
      </c>
      <c r="E1046" t="s">
        <v>37</v>
      </c>
      <c r="F1046" t="s">
        <v>171</v>
      </c>
      <c r="G1046">
        <v>1.53081406283498E-3</v>
      </c>
      <c r="H1046">
        <v>1.4097533118523371E-2</v>
      </c>
      <c r="I1046">
        <v>2.8306948889118212E-2</v>
      </c>
    </row>
    <row r="1047" spans="1:9" x14ac:dyDescent="0.3">
      <c r="A1047" s="71">
        <v>1045</v>
      </c>
      <c r="B1047" t="s">
        <v>331</v>
      </c>
      <c r="C1047" t="s">
        <v>370</v>
      </c>
      <c r="D1047" t="s">
        <v>170</v>
      </c>
      <c r="E1047" t="s">
        <v>37</v>
      </c>
      <c r="F1047" t="s">
        <v>171</v>
      </c>
      <c r="G1047">
        <v>1.034868491517997E-4</v>
      </c>
      <c r="H1047">
        <v>1.0034959096981079E-3</v>
      </c>
      <c r="I1047">
        <v>9.0638296573057999E-4</v>
      </c>
    </row>
    <row r="1048" spans="1:9" x14ac:dyDescent="0.3">
      <c r="A1048" s="71">
        <v>1046</v>
      </c>
      <c r="B1048" t="s">
        <v>331</v>
      </c>
      <c r="C1048" t="s">
        <v>367</v>
      </c>
      <c r="D1048" t="s">
        <v>170</v>
      </c>
      <c r="E1048" t="s">
        <v>37</v>
      </c>
      <c r="F1048" t="s">
        <v>171</v>
      </c>
      <c r="G1048">
        <v>1.3346576494435831E-3</v>
      </c>
      <c r="H1048">
        <v>3.1997867779388761E-3</v>
      </c>
      <c r="I1048">
        <v>3.106099302079484E-3</v>
      </c>
    </row>
    <row r="1049" spans="1:9" x14ac:dyDescent="0.3">
      <c r="A1049" s="71">
        <v>1047</v>
      </c>
      <c r="B1049" t="s">
        <v>331</v>
      </c>
      <c r="C1049" t="s">
        <v>369</v>
      </c>
      <c r="D1049" t="s">
        <v>170</v>
      </c>
      <c r="E1049" t="s">
        <v>37</v>
      </c>
      <c r="F1049" t="s">
        <v>171</v>
      </c>
      <c r="G1049">
        <v>1.6233947391582179E-5</v>
      </c>
      <c r="H1049">
        <v>7.6131406178791983E-5</v>
      </c>
      <c r="I1049">
        <v>9.305267347586476E-5</v>
      </c>
    </row>
    <row r="1050" spans="1:9" x14ac:dyDescent="0.3">
      <c r="A1050" s="71">
        <v>1048</v>
      </c>
      <c r="B1050" t="s">
        <v>332</v>
      </c>
      <c r="C1050" t="s">
        <v>367</v>
      </c>
      <c r="D1050" t="s">
        <v>170</v>
      </c>
      <c r="E1050" t="s">
        <v>237</v>
      </c>
      <c r="F1050" t="s">
        <v>171</v>
      </c>
      <c r="G1050">
        <v>4.0641714538673711E-4</v>
      </c>
      <c r="H1050">
        <v>1.309638696572003E-2</v>
      </c>
      <c r="I1050">
        <v>2.8468647165851318E-2</v>
      </c>
    </row>
    <row r="1051" spans="1:9" x14ac:dyDescent="0.3">
      <c r="A1051" s="71">
        <v>1049</v>
      </c>
      <c r="B1051" t="s">
        <v>333</v>
      </c>
      <c r="C1051" t="s">
        <v>179</v>
      </c>
      <c r="D1051" t="s">
        <v>170</v>
      </c>
      <c r="E1051" t="s">
        <v>37</v>
      </c>
      <c r="F1051" t="s">
        <v>171</v>
      </c>
      <c r="G1051">
        <v>1.88612160006588E-7</v>
      </c>
      <c r="H1051">
        <v>1.472485136908655E-6</v>
      </c>
      <c r="I1051">
        <v>2.8257434412443701E-6</v>
      </c>
    </row>
    <row r="1052" spans="1:9" x14ac:dyDescent="0.3">
      <c r="A1052" s="71">
        <v>1050</v>
      </c>
      <c r="B1052" t="s">
        <v>333</v>
      </c>
      <c r="C1052" t="s">
        <v>370</v>
      </c>
      <c r="D1052" t="s">
        <v>170</v>
      </c>
      <c r="E1052" t="s">
        <v>37</v>
      </c>
      <c r="F1052" t="s">
        <v>171</v>
      </c>
      <c r="G1052">
        <v>3.4670584342075342E-7</v>
      </c>
      <c r="H1052">
        <v>3.2030905502584421E-6</v>
      </c>
      <c r="I1052">
        <v>3.386029255142732E-6</v>
      </c>
    </row>
    <row r="1053" spans="1:9" x14ac:dyDescent="0.3">
      <c r="A1053" s="71">
        <v>1051</v>
      </c>
      <c r="B1053" t="s">
        <v>333</v>
      </c>
      <c r="C1053" t="s">
        <v>367</v>
      </c>
      <c r="D1053" t="s">
        <v>170</v>
      </c>
      <c r="E1053" t="s">
        <v>37</v>
      </c>
      <c r="F1053" t="s">
        <v>171</v>
      </c>
      <c r="G1053">
        <v>2.1004639798710369E-6</v>
      </c>
      <c r="H1053">
        <v>1.09855998236579E-5</v>
      </c>
      <c r="I1053">
        <v>4.8826524981586011E-6</v>
      </c>
    </row>
    <row r="1054" spans="1:9" x14ac:dyDescent="0.3">
      <c r="A1054" s="71">
        <v>1052</v>
      </c>
      <c r="B1054" t="s">
        <v>333</v>
      </c>
      <c r="C1054" t="s">
        <v>369</v>
      </c>
      <c r="D1054" t="s">
        <v>170</v>
      </c>
      <c r="E1054" t="s">
        <v>37</v>
      </c>
      <c r="F1054" t="s">
        <v>171</v>
      </c>
      <c r="G1054">
        <v>3.4924170152019528E-7</v>
      </c>
      <c r="H1054">
        <v>3.105300227661203E-6</v>
      </c>
      <c r="I1054">
        <v>4.1471239866374559E-6</v>
      </c>
    </row>
    <row r="1055" spans="1:9" x14ac:dyDescent="0.3">
      <c r="A1055" s="71">
        <v>1053</v>
      </c>
      <c r="B1055" t="s">
        <v>692</v>
      </c>
      <c r="C1055" t="s">
        <v>367</v>
      </c>
      <c r="D1055" t="s">
        <v>170</v>
      </c>
      <c r="E1055" t="s">
        <v>37</v>
      </c>
      <c r="F1055" t="s">
        <v>171</v>
      </c>
      <c r="G1055">
        <v>1.7317326393743789E-4</v>
      </c>
      <c r="H1055">
        <v>2.4110603273107532E-3</v>
      </c>
      <c r="I1055">
        <v>2.3059338266764331E-3</v>
      </c>
    </row>
    <row r="1056" spans="1:9" x14ac:dyDescent="0.3">
      <c r="A1056" s="71">
        <v>1054</v>
      </c>
      <c r="B1056" t="s">
        <v>697</v>
      </c>
      <c r="C1056" t="s">
        <v>369</v>
      </c>
      <c r="D1056" t="s">
        <v>170</v>
      </c>
      <c r="E1056" t="s">
        <v>37</v>
      </c>
      <c r="F1056" t="s">
        <v>171</v>
      </c>
      <c r="G1056">
        <v>3.5497485211232099E-10</v>
      </c>
      <c r="H1056">
        <v>1.6195120053092831E-9</v>
      </c>
      <c r="I1056">
        <v>1.2104858890534671E-9</v>
      </c>
    </row>
    <row r="1057" spans="1:9" x14ac:dyDescent="0.3">
      <c r="A1057" s="71">
        <v>1055</v>
      </c>
      <c r="B1057" t="s">
        <v>702</v>
      </c>
      <c r="C1057" t="s">
        <v>370</v>
      </c>
      <c r="D1057" t="s">
        <v>170</v>
      </c>
      <c r="E1057" t="s">
        <v>37</v>
      </c>
      <c r="F1057" t="s">
        <v>171</v>
      </c>
      <c r="G1057">
        <v>0</v>
      </c>
      <c r="H1057">
        <v>0</v>
      </c>
      <c r="I1057">
        <v>0</v>
      </c>
    </row>
    <row r="1058" spans="1:9" x14ac:dyDescent="0.3">
      <c r="A1058" s="71">
        <v>1056</v>
      </c>
      <c r="B1058" t="s">
        <v>702</v>
      </c>
      <c r="C1058" t="s">
        <v>367</v>
      </c>
      <c r="D1058" t="s">
        <v>170</v>
      </c>
      <c r="E1058" t="s">
        <v>37</v>
      </c>
      <c r="F1058" t="s">
        <v>171</v>
      </c>
      <c r="G1058">
        <v>3.1640110462115517E-5</v>
      </c>
      <c r="H1058">
        <v>1.5996245781075619E-4</v>
      </c>
      <c r="I1058">
        <v>9.2214767429921825E-5</v>
      </c>
    </row>
    <row r="1059" spans="1:9" x14ac:dyDescent="0.3">
      <c r="A1059" s="71">
        <v>1057</v>
      </c>
      <c r="B1059" t="s">
        <v>702</v>
      </c>
      <c r="C1059" t="s">
        <v>369</v>
      </c>
      <c r="D1059" t="s">
        <v>170</v>
      </c>
      <c r="E1059" t="s">
        <v>37</v>
      </c>
      <c r="F1059" t="s">
        <v>171</v>
      </c>
      <c r="G1059">
        <v>3.6533630329359411E-6</v>
      </c>
      <c r="H1059">
        <v>2.0457333899763389E-5</v>
      </c>
      <c r="I1059">
        <v>4.0453146681083167E-5</v>
      </c>
    </row>
    <row r="1060" spans="1:9" x14ac:dyDescent="0.3">
      <c r="A1060" s="71">
        <v>1058</v>
      </c>
      <c r="B1060" t="s">
        <v>705</v>
      </c>
      <c r="C1060" t="s">
        <v>367</v>
      </c>
      <c r="D1060" t="s">
        <v>170</v>
      </c>
      <c r="E1060" t="s">
        <v>37</v>
      </c>
      <c r="F1060" t="s">
        <v>171</v>
      </c>
      <c r="G1060">
        <v>1.219387344453565E-9</v>
      </c>
      <c r="H1060">
        <v>6.4382651351435016E-9</v>
      </c>
      <c r="I1060">
        <v>5.674757899168562E-9</v>
      </c>
    </row>
    <row r="1061" spans="1:9" x14ac:dyDescent="0.3">
      <c r="A1061" s="71">
        <v>1059</v>
      </c>
      <c r="B1061" t="s">
        <v>706</v>
      </c>
      <c r="C1061" t="s">
        <v>367</v>
      </c>
      <c r="D1061" t="s">
        <v>170</v>
      </c>
      <c r="E1061" t="s">
        <v>37</v>
      </c>
      <c r="F1061" t="s">
        <v>171</v>
      </c>
      <c r="G1061">
        <v>2.1252217563606751E-5</v>
      </c>
      <c r="H1061">
        <v>9.4040061638877705E-5</v>
      </c>
      <c r="I1061">
        <v>4.324155332645318E-5</v>
      </c>
    </row>
    <row r="1062" spans="1:9" x14ac:dyDescent="0.3">
      <c r="A1062" s="71">
        <v>1060</v>
      </c>
      <c r="B1062" t="s">
        <v>707</v>
      </c>
      <c r="C1062" t="s">
        <v>367</v>
      </c>
      <c r="D1062" t="s">
        <v>170</v>
      </c>
      <c r="E1062" t="s">
        <v>37</v>
      </c>
      <c r="F1062" t="s">
        <v>171</v>
      </c>
      <c r="G1062">
        <v>6.7598693099865386E-9</v>
      </c>
      <c r="H1062">
        <v>1.306344198464673E-8</v>
      </c>
      <c r="I1062">
        <v>1.3425676487665571E-8</v>
      </c>
    </row>
    <row r="1063" spans="1:9" x14ac:dyDescent="0.3">
      <c r="A1063" s="71">
        <v>1061</v>
      </c>
      <c r="B1063" t="s">
        <v>710</v>
      </c>
      <c r="C1063" t="s">
        <v>367</v>
      </c>
      <c r="D1063" t="s">
        <v>170</v>
      </c>
      <c r="E1063" t="s">
        <v>37</v>
      </c>
      <c r="F1063" t="s">
        <v>171</v>
      </c>
      <c r="G1063">
        <v>1.0557309497862141E-9</v>
      </c>
      <c r="H1063">
        <v>4.6646297223855523E-9</v>
      </c>
      <c r="I1063">
        <v>3.004183174078269E-9</v>
      </c>
    </row>
    <row r="1064" spans="1:9" x14ac:dyDescent="0.3">
      <c r="A1064" s="71">
        <v>1062</v>
      </c>
      <c r="B1064" t="s">
        <v>334</v>
      </c>
      <c r="C1064" t="s">
        <v>179</v>
      </c>
      <c r="D1064" t="s">
        <v>170</v>
      </c>
      <c r="E1064" t="s">
        <v>37</v>
      </c>
      <c r="F1064" t="s">
        <v>171</v>
      </c>
      <c r="G1064">
        <v>5.9394527213753707E-5</v>
      </c>
      <c r="H1064">
        <v>7.9868232617486185E-4</v>
      </c>
      <c r="I1064">
        <v>6.0248736591517053E-4</v>
      </c>
    </row>
    <row r="1065" spans="1:9" x14ac:dyDescent="0.3">
      <c r="A1065" s="71">
        <v>1063</v>
      </c>
      <c r="B1065" t="s">
        <v>334</v>
      </c>
      <c r="C1065" t="s">
        <v>370</v>
      </c>
      <c r="D1065" t="s">
        <v>170</v>
      </c>
      <c r="E1065" t="s">
        <v>37</v>
      </c>
      <c r="F1065" t="s">
        <v>171</v>
      </c>
      <c r="G1065">
        <v>1.7138972037542231E-8</v>
      </c>
      <c r="H1065">
        <v>1.6632195757033489E-7</v>
      </c>
      <c r="I1065">
        <v>1.5020479100661411E-7</v>
      </c>
    </row>
    <row r="1066" spans="1:9" x14ac:dyDescent="0.3">
      <c r="A1066" s="71">
        <v>1064</v>
      </c>
      <c r="B1066" t="s">
        <v>334</v>
      </c>
      <c r="C1066" t="s">
        <v>367</v>
      </c>
      <c r="D1066" t="s">
        <v>170</v>
      </c>
      <c r="E1066" t="s">
        <v>37</v>
      </c>
      <c r="F1066" t="s">
        <v>171</v>
      </c>
      <c r="G1066">
        <v>4.3105831704345188E-4</v>
      </c>
      <c r="H1066">
        <v>3.213895734103021E-3</v>
      </c>
      <c r="I1066">
        <v>2.7648470823492988E-3</v>
      </c>
    </row>
    <row r="1067" spans="1:9" x14ac:dyDescent="0.3">
      <c r="A1067" s="71">
        <v>1065</v>
      </c>
      <c r="B1067" t="s">
        <v>334</v>
      </c>
      <c r="C1067" t="s">
        <v>369</v>
      </c>
      <c r="D1067" t="s">
        <v>170</v>
      </c>
      <c r="E1067" t="s">
        <v>37</v>
      </c>
      <c r="F1067" t="s">
        <v>171</v>
      </c>
      <c r="G1067">
        <v>3.0940413504454803E-7</v>
      </c>
      <c r="H1067">
        <v>2.8850413084025268E-6</v>
      </c>
      <c r="I1067">
        <v>2.5858022305228452E-6</v>
      </c>
    </row>
    <row r="1068" spans="1:9" x14ac:dyDescent="0.3">
      <c r="A1068" s="71">
        <v>1066</v>
      </c>
      <c r="B1068" t="s">
        <v>716</v>
      </c>
      <c r="C1068" t="s">
        <v>367</v>
      </c>
      <c r="D1068" t="s">
        <v>170</v>
      </c>
      <c r="E1068" t="s">
        <v>37</v>
      </c>
      <c r="F1068" t="s">
        <v>171</v>
      </c>
      <c r="G1068">
        <v>0</v>
      </c>
      <c r="H1068">
        <v>0</v>
      </c>
      <c r="I1068">
        <v>0</v>
      </c>
    </row>
    <row r="1069" spans="1:9" x14ac:dyDescent="0.3">
      <c r="A1069" s="71">
        <v>1067</v>
      </c>
      <c r="B1069" t="s">
        <v>719</v>
      </c>
      <c r="C1069" t="s">
        <v>367</v>
      </c>
      <c r="D1069" t="s">
        <v>170</v>
      </c>
      <c r="E1069" t="s">
        <v>37</v>
      </c>
      <c r="F1069" t="s">
        <v>171</v>
      </c>
      <c r="G1069">
        <v>8.4368617756170303E-9</v>
      </c>
      <c r="H1069">
        <v>4.432600110638753E-8</v>
      </c>
      <c r="I1069">
        <v>3.8546081108607818E-8</v>
      </c>
    </row>
    <row r="1070" spans="1:9" x14ac:dyDescent="0.3">
      <c r="A1070" s="71">
        <v>1068</v>
      </c>
      <c r="B1070" t="s">
        <v>719</v>
      </c>
      <c r="C1070" t="s">
        <v>369</v>
      </c>
      <c r="D1070" t="s">
        <v>170</v>
      </c>
      <c r="E1070" t="s">
        <v>37</v>
      </c>
      <c r="F1070" t="s">
        <v>171</v>
      </c>
      <c r="G1070">
        <v>1.482224125494474E-11</v>
      </c>
      <c r="H1070">
        <v>1.3597416401411979E-10</v>
      </c>
      <c r="I1070">
        <v>1.1932875895902941E-10</v>
      </c>
    </row>
    <row r="1071" spans="1:9" x14ac:dyDescent="0.3">
      <c r="A1071" s="71">
        <v>1069</v>
      </c>
      <c r="B1071" t="s">
        <v>335</v>
      </c>
      <c r="C1071" t="s">
        <v>370</v>
      </c>
      <c r="D1071" t="s">
        <v>170</v>
      </c>
      <c r="E1071" t="s">
        <v>37</v>
      </c>
      <c r="F1071" t="s">
        <v>171</v>
      </c>
      <c r="G1071">
        <v>9.5640898472473401E-6</v>
      </c>
      <c r="H1071">
        <v>5.8664096914952483E-5</v>
      </c>
      <c r="I1071">
        <v>4.2820137569439713E-5</v>
      </c>
    </row>
    <row r="1072" spans="1:9" x14ac:dyDescent="0.3">
      <c r="A1072" s="71">
        <v>1070</v>
      </c>
      <c r="B1072" t="s">
        <v>335</v>
      </c>
      <c r="C1072" t="s">
        <v>367</v>
      </c>
      <c r="D1072" t="s">
        <v>170</v>
      </c>
      <c r="E1072" t="s">
        <v>37</v>
      </c>
      <c r="F1072" t="s">
        <v>171</v>
      </c>
      <c r="G1072">
        <v>1.4742464397365029E-4</v>
      </c>
      <c r="H1072">
        <v>3.9097368892631511E-4</v>
      </c>
      <c r="I1072">
        <v>2.749877273798144E-4</v>
      </c>
    </row>
    <row r="1073" spans="1:9" x14ac:dyDescent="0.3">
      <c r="A1073" s="71">
        <v>1071</v>
      </c>
      <c r="B1073" t="s">
        <v>335</v>
      </c>
      <c r="C1073" t="s">
        <v>369</v>
      </c>
      <c r="D1073" t="s">
        <v>170</v>
      </c>
      <c r="E1073" t="s">
        <v>37</v>
      </c>
      <c r="F1073" t="s">
        <v>171</v>
      </c>
      <c r="G1073">
        <v>2.1906717064127551E-5</v>
      </c>
      <c r="H1073">
        <v>1.6481444476686E-4</v>
      </c>
      <c r="I1073">
        <v>1.9596964159684341E-4</v>
      </c>
    </row>
    <row r="1074" spans="1:9" x14ac:dyDescent="0.3">
      <c r="A1074" s="71">
        <v>1072</v>
      </c>
      <c r="B1074" t="s">
        <v>415</v>
      </c>
      <c r="C1074" t="s">
        <v>179</v>
      </c>
      <c r="D1074" t="s">
        <v>170</v>
      </c>
      <c r="E1074" t="s">
        <v>37</v>
      </c>
      <c r="F1074" t="s">
        <v>171</v>
      </c>
      <c r="G1074">
        <v>2.535819971818536E-2</v>
      </c>
      <c r="H1074">
        <v>8.6034086237962645E-2</v>
      </c>
      <c r="I1074">
        <v>0.1208286395138045</v>
      </c>
    </row>
    <row r="1075" spans="1:9" x14ac:dyDescent="0.3">
      <c r="A1075" s="71">
        <v>1073</v>
      </c>
      <c r="B1075" t="s">
        <v>415</v>
      </c>
      <c r="C1075" t="s">
        <v>371</v>
      </c>
      <c r="D1075" t="s">
        <v>170</v>
      </c>
      <c r="E1075" t="s">
        <v>37</v>
      </c>
      <c r="F1075" t="s">
        <v>171</v>
      </c>
      <c r="G1075">
        <v>0.18928913875212641</v>
      </c>
      <c r="H1075">
        <v>2.169814272295393</v>
      </c>
      <c r="I1075">
        <v>3.9895460918702712</v>
      </c>
    </row>
    <row r="1076" spans="1:9" x14ac:dyDescent="0.3">
      <c r="A1076" s="71">
        <v>1074</v>
      </c>
      <c r="B1076" t="s">
        <v>415</v>
      </c>
      <c r="C1076" t="s">
        <v>370</v>
      </c>
      <c r="D1076" t="s">
        <v>170</v>
      </c>
      <c r="E1076" t="s">
        <v>37</v>
      </c>
      <c r="F1076" t="s">
        <v>171</v>
      </c>
      <c r="G1076">
        <v>3.6735899643638577E-5</v>
      </c>
      <c r="H1076">
        <v>7.6528332033299728E-4</v>
      </c>
      <c r="I1076">
        <v>8.8604259168429973E-4</v>
      </c>
    </row>
    <row r="1077" spans="1:9" x14ac:dyDescent="0.3">
      <c r="A1077" s="71">
        <v>1075</v>
      </c>
      <c r="B1077" t="s">
        <v>415</v>
      </c>
      <c r="C1077" t="s">
        <v>367</v>
      </c>
      <c r="D1077" t="s">
        <v>170</v>
      </c>
      <c r="E1077" t="s">
        <v>37</v>
      </c>
      <c r="F1077" t="s">
        <v>171</v>
      </c>
      <c r="G1077">
        <v>0.84701309072338493</v>
      </c>
      <c r="H1077">
        <v>0.28394795661094208</v>
      </c>
      <c r="I1077">
        <v>0.17155736520807571</v>
      </c>
    </row>
    <row r="1078" spans="1:9" x14ac:dyDescent="0.3">
      <c r="A1078" s="71">
        <v>1076</v>
      </c>
      <c r="B1078" t="s">
        <v>415</v>
      </c>
      <c r="C1078" t="s">
        <v>369</v>
      </c>
      <c r="D1078" t="s">
        <v>170</v>
      </c>
      <c r="E1078" t="s">
        <v>37</v>
      </c>
      <c r="F1078" t="s">
        <v>171</v>
      </c>
      <c r="G1078">
        <v>3.1298179184534308E-4</v>
      </c>
      <c r="H1078">
        <v>5.0738401766048406E-3</v>
      </c>
      <c r="I1078">
        <v>0.1348429089942261</v>
      </c>
    </row>
    <row r="1079" spans="1:9" x14ac:dyDescent="0.3">
      <c r="A1079" s="71">
        <v>1077</v>
      </c>
      <c r="B1079" t="s">
        <v>722</v>
      </c>
      <c r="C1079" t="s">
        <v>371</v>
      </c>
      <c r="D1079" t="s">
        <v>170</v>
      </c>
      <c r="E1079" t="s">
        <v>37</v>
      </c>
      <c r="F1079" t="s">
        <v>171</v>
      </c>
      <c r="G1079">
        <v>7.6639269192151422E-5</v>
      </c>
      <c r="H1079">
        <v>2.4592175156089362E-4</v>
      </c>
      <c r="I1079">
        <v>2.792923413316693E-4</v>
      </c>
    </row>
    <row r="1080" spans="1:9" x14ac:dyDescent="0.3">
      <c r="A1080" s="71">
        <v>1078</v>
      </c>
      <c r="B1080" t="s">
        <v>722</v>
      </c>
      <c r="C1080" t="s">
        <v>370</v>
      </c>
      <c r="D1080" t="s">
        <v>170</v>
      </c>
      <c r="E1080" t="s">
        <v>37</v>
      </c>
      <c r="F1080" t="s">
        <v>171</v>
      </c>
      <c r="G1080">
        <v>7.2126195768354441E-7</v>
      </c>
      <c r="H1080">
        <v>1.588371381996747E-5</v>
      </c>
      <c r="I1080">
        <v>1.838793796071295E-5</v>
      </c>
    </row>
    <row r="1081" spans="1:9" x14ac:dyDescent="0.3">
      <c r="A1081" s="71">
        <v>1079</v>
      </c>
      <c r="B1081" t="s">
        <v>722</v>
      </c>
      <c r="C1081" t="s">
        <v>367</v>
      </c>
      <c r="D1081" t="s">
        <v>170</v>
      </c>
      <c r="E1081" t="s">
        <v>37</v>
      </c>
      <c r="F1081" t="s">
        <v>171</v>
      </c>
      <c r="G1081">
        <v>7.5326843924073373E-6</v>
      </c>
      <c r="H1081">
        <v>2.8444113119672199E-5</v>
      </c>
      <c r="I1081">
        <v>1.454294209049253E-5</v>
      </c>
    </row>
    <row r="1082" spans="1:9" x14ac:dyDescent="0.3">
      <c r="A1082" s="71">
        <v>1080</v>
      </c>
      <c r="B1082" t="s">
        <v>722</v>
      </c>
      <c r="C1082" t="s">
        <v>369</v>
      </c>
      <c r="D1082" t="s">
        <v>170</v>
      </c>
      <c r="E1082" t="s">
        <v>37</v>
      </c>
      <c r="F1082" t="s">
        <v>171</v>
      </c>
      <c r="G1082">
        <v>1.9356350499020178E-6</v>
      </c>
      <c r="H1082">
        <v>1.7683874231136129E-5</v>
      </c>
      <c r="I1082">
        <v>1.5860593456494891E-5</v>
      </c>
    </row>
    <row r="1083" spans="1:9" x14ac:dyDescent="0.3">
      <c r="A1083" s="71">
        <v>1081</v>
      </c>
      <c r="B1083" t="s">
        <v>723</v>
      </c>
      <c r="C1083" t="s">
        <v>367</v>
      </c>
      <c r="D1083" t="s">
        <v>170</v>
      </c>
      <c r="E1083" t="s">
        <v>37</v>
      </c>
      <c r="F1083" t="s">
        <v>171</v>
      </c>
      <c r="G1083">
        <v>1.018581998169925E-4</v>
      </c>
      <c r="H1083">
        <v>1.678314169364685E-3</v>
      </c>
      <c r="I1083">
        <v>4.5587945465641842E-2</v>
      </c>
    </row>
    <row r="1084" spans="1:9" x14ac:dyDescent="0.3">
      <c r="A1084" s="71">
        <v>1082</v>
      </c>
      <c r="B1084" t="s">
        <v>723</v>
      </c>
      <c r="C1084" t="s">
        <v>369</v>
      </c>
      <c r="D1084" t="s">
        <v>170</v>
      </c>
      <c r="E1084" t="s">
        <v>37</v>
      </c>
      <c r="F1084" t="s">
        <v>171</v>
      </c>
      <c r="G1084">
        <v>6.0985627115079735E-11</v>
      </c>
      <c r="H1084">
        <v>4.5407929871222892E-10</v>
      </c>
      <c r="I1084">
        <v>5.9995120790796386E-10</v>
      </c>
    </row>
    <row r="1085" spans="1:9" x14ac:dyDescent="0.3">
      <c r="A1085" s="71">
        <v>1083</v>
      </c>
      <c r="B1085" t="s">
        <v>11</v>
      </c>
      <c r="C1085" t="s">
        <v>179</v>
      </c>
      <c r="D1085" t="s">
        <v>170</v>
      </c>
      <c r="E1085" t="s">
        <v>37</v>
      </c>
      <c r="F1085" t="s">
        <v>171</v>
      </c>
      <c r="G1085">
        <v>0</v>
      </c>
      <c r="H1085">
        <v>0</v>
      </c>
      <c r="I1085">
        <v>0</v>
      </c>
    </row>
    <row r="1086" spans="1:9" x14ac:dyDescent="0.3">
      <c r="A1086" s="71">
        <v>1084</v>
      </c>
      <c r="B1086" t="s">
        <v>11</v>
      </c>
      <c r="C1086" t="s">
        <v>370</v>
      </c>
      <c r="D1086" t="s">
        <v>170</v>
      </c>
      <c r="E1086" t="s">
        <v>37</v>
      </c>
      <c r="F1086" t="s">
        <v>171</v>
      </c>
      <c r="G1086">
        <v>8.719264929217176E-5</v>
      </c>
      <c r="H1086">
        <v>1.3884798501666561E-4</v>
      </c>
      <c r="I1086">
        <v>1.5228204083370911E-4</v>
      </c>
    </row>
    <row r="1087" spans="1:9" x14ac:dyDescent="0.3">
      <c r="A1087" s="71">
        <v>1085</v>
      </c>
      <c r="B1087" t="s">
        <v>11</v>
      </c>
      <c r="C1087" t="s">
        <v>367</v>
      </c>
      <c r="D1087" t="s">
        <v>170</v>
      </c>
      <c r="E1087" t="s">
        <v>37</v>
      </c>
      <c r="F1087" t="s">
        <v>171</v>
      </c>
      <c r="G1087">
        <v>0.53118901082945025</v>
      </c>
      <c r="H1087">
        <v>0.101826905100166</v>
      </c>
      <c r="I1087">
        <v>5.0109326266258039E-2</v>
      </c>
    </row>
    <row r="1088" spans="1:9" x14ac:dyDescent="0.3">
      <c r="A1088" s="71">
        <v>1086</v>
      </c>
      <c r="B1088" t="s">
        <v>11</v>
      </c>
      <c r="C1088" t="s">
        <v>369</v>
      </c>
      <c r="D1088" t="s">
        <v>170</v>
      </c>
      <c r="E1088" t="s">
        <v>37</v>
      </c>
      <c r="F1088" t="s">
        <v>171</v>
      </c>
      <c r="G1088">
        <v>1.7106239830548431E-4</v>
      </c>
      <c r="H1088">
        <v>1.671626222331265E-3</v>
      </c>
      <c r="I1088">
        <v>1.4401041314870649E-3</v>
      </c>
    </row>
    <row r="1089" spans="1:9" x14ac:dyDescent="0.3">
      <c r="A1089" s="71">
        <v>1087</v>
      </c>
      <c r="B1089" t="s">
        <v>963</v>
      </c>
      <c r="C1089" t="s">
        <v>179</v>
      </c>
      <c r="D1089" t="s">
        <v>170</v>
      </c>
      <c r="E1089" t="s">
        <v>37</v>
      </c>
      <c r="F1089" t="s">
        <v>171</v>
      </c>
      <c r="G1089">
        <v>0</v>
      </c>
      <c r="H1089">
        <v>0</v>
      </c>
      <c r="I1089">
        <v>0</v>
      </c>
    </row>
    <row r="1090" spans="1:9" x14ac:dyDescent="0.3">
      <c r="A1090" s="71">
        <v>1088</v>
      </c>
      <c r="B1090" t="s">
        <v>963</v>
      </c>
      <c r="C1090" t="s">
        <v>370</v>
      </c>
      <c r="D1090" t="s">
        <v>170</v>
      </c>
      <c r="E1090" t="s">
        <v>37</v>
      </c>
      <c r="F1090" t="s">
        <v>171</v>
      </c>
      <c r="G1090">
        <v>7.0417865714322708E-2</v>
      </c>
      <c r="H1090">
        <v>0.66007188136362305</v>
      </c>
      <c r="I1090">
        <v>0.61254504231671114</v>
      </c>
    </row>
    <row r="1091" spans="1:9" x14ac:dyDescent="0.3">
      <c r="A1091" s="71">
        <v>1089</v>
      </c>
      <c r="B1091" t="s">
        <v>963</v>
      </c>
      <c r="C1091" t="s">
        <v>367</v>
      </c>
      <c r="D1091" t="s">
        <v>170</v>
      </c>
      <c r="E1091" t="s">
        <v>37</v>
      </c>
      <c r="F1091" t="s">
        <v>171</v>
      </c>
      <c r="G1091">
        <v>2.671830254621299E-4</v>
      </c>
      <c r="H1091">
        <v>2.368047570655207E-3</v>
      </c>
      <c r="I1091">
        <v>2.4728580440337511E-3</v>
      </c>
    </row>
    <row r="1092" spans="1:9" x14ac:dyDescent="0.3">
      <c r="A1092" s="71">
        <v>1090</v>
      </c>
      <c r="B1092" t="s">
        <v>963</v>
      </c>
      <c r="C1092" t="s">
        <v>369</v>
      </c>
      <c r="D1092" t="s">
        <v>170</v>
      </c>
      <c r="E1092" t="s">
        <v>37</v>
      </c>
      <c r="F1092" t="s">
        <v>171</v>
      </c>
      <c r="G1092">
        <v>1.7271884592398551E-3</v>
      </c>
      <c r="H1092">
        <v>6.6418214199993261E-3</v>
      </c>
      <c r="I1092">
        <v>5.4399798203472304E-3</v>
      </c>
    </row>
    <row r="1093" spans="1:9" x14ac:dyDescent="0.3">
      <c r="A1093" s="71">
        <v>1091</v>
      </c>
      <c r="B1093" t="s">
        <v>766</v>
      </c>
      <c r="C1093" t="s">
        <v>369</v>
      </c>
      <c r="D1093" t="s">
        <v>170</v>
      </c>
      <c r="E1093" t="s">
        <v>37</v>
      </c>
      <c r="F1093" t="s">
        <v>171</v>
      </c>
      <c r="G1093">
        <v>1.0796637253533019E-11</v>
      </c>
      <c r="H1093">
        <v>9.9044651848668016E-11</v>
      </c>
      <c r="I1093">
        <v>8.6920007725880811E-11</v>
      </c>
    </row>
    <row r="1094" spans="1:9" x14ac:dyDescent="0.3">
      <c r="A1094" s="71">
        <v>1092</v>
      </c>
      <c r="B1094" t="s">
        <v>767</v>
      </c>
      <c r="C1094" t="s">
        <v>179</v>
      </c>
      <c r="D1094" t="s">
        <v>170</v>
      </c>
      <c r="E1094" t="s">
        <v>37</v>
      </c>
      <c r="F1094" t="s">
        <v>171</v>
      </c>
      <c r="G1094">
        <v>8.8994127263437338E-8</v>
      </c>
      <c r="H1094">
        <v>4.3056549628849391E-7</v>
      </c>
      <c r="I1094">
        <v>3.456135312492507E-7</v>
      </c>
    </row>
    <row r="1095" spans="1:9" x14ac:dyDescent="0.3">
      <c r="A1095" s="71">
        <v>1093</v>
      </c>
      <c r="B1095" t="s">
        <v>767</v>
      </c>
      <c r="C1095" t="s">
        <v>370</v>
      </c>
      <c r="D1095" t="s">
        <v>170</v>
      </c>
      <c r="E1095" t="s">
        <v>37</v>
      </c>
      <c r="F1095" t="s">
        <v>171</v>
      </c>
      <c r="G1095">
        <v>2.9904077218917509E-5</v>
      </c>
      <c r="H1095">
        <v>2.901985399993737E-4</v>
      </c>
      <c r="I1095">
        <v>2.6207730890002881E-4</v>
      </c>
    </row>
    <row r="1096" spans="1:9" x14ac:dyDescent="0.3">
      <c r="A1096" s="71">
        <v>1094</v>
      </c>
      <c r="B1096" t="s">
        <v>767</v>
      </c>
      <c r="C1096" t="s">
        <v>367</v>
      </c>
      <c r="D1096" t="s">
        <v>170</v>
      </c>
      <c r="E1096" t="s">
        <v>37</v>
      </c>
      <c r="F1096" t="s">
        <v>171</v>
      </c>
      <c r="G1096">
        <v>8.468612285819227E-5</v>
      </c>
      <c r="H1096">
        <v>7.547078495810808E-4</v>
      </c>
      <c r="I1096">
        <v>7.2993568476524377E-4</v>
      </c>
    </row>
    <row r="1097" spans="1:9" x14ac:dyDescent="0.3">
      <c r="A1097" s="71">
        <v>1095</v>
      </c>
      <c r="B1097" t="s">
        <v>767</v>
      </c>
      <c r="C1097" t="s">
        <v>369</v>
      </c>
      <c r="D1097" t="s">
        <v>170</v>
      </c>
      <c r="E1097" t="s">
        <v>37</v>
      </c>
      <c r="F1097" t="s">
        <v>171</v>
      </c>
      <c r="G1097">
        <v>1.5466619920898171E-7</v>
      </c>
      <c r="H1097">
        <v>8.8832807921878028E-7</v>
      </c>
      <c r="I1097">
        <v>7.0449393118645111E-7</v>
      </c>
    </row>
    <row r="1098" spans="1:9" x14ac:dyDescent="0.3">
      <c r="A1098" s="71">
        <v>1096</v>
      </c>
      <c r="B1098" t="s">
        <v>768</v>
      </c>
      <c r="C1098" t="s">
        <v>367</v>
      </c>
      <c r="D1098" t="s">
        <v>170</v>
      </c>
      <c r="E1098" t="s">
        <v>37</v>
      </c>
      <c r="F1098" t="s">
        <v>171</v>
      </c>
      <c r="G1098">
        <v>0</v>
      </c>
      <c r="H1098">
        <v>0</v>
      </c>
      <c r="I1098">
        <v>0</v>
      </c>
    </row>
    <row r="1099" spans="1:9" x14ac:dyDescent="0.3">
      <c r="A1099" s="71">
        <v>1097</v>
      </c>
      <c r="B1099" t="s">
        <v>776</v>
      </c>
      <c r="C1099" t="s">
        <v>179</v>
      </c>
      <c r="D1099" t="s">
        <v>170</v>
      </c>
      <c r="E1099" t="s">
        <v>37</v>
      </c>
      <c r="F1099" t="s">
        <v>171</v>
      </c>
      <c r="G1099">
        <v>0</v>
      </c>
      <c r="H1099">
        <v>0</v>
      </c>
      <c r="I1099">
        <v>0</v>
      </c>
    </row>
    <row r="1100" spans="1:9" x14ac:dyDescent="0.3">
      <c r="A1100" s="71">
        <v>1098</v>
      </c>
      <c r="B1100" t="s">
        <v>776</v>
      </c>
      <c r="C1100" t="s">
        <v>370</v>
      </c>
      <c r="D1100" t="s">
        <v>170</v>
      </c>
      <c r="E1100" t="s">
        <v>37</v>
      </c>
      <c r="F1100" t="s">
        <v>171</v>
      </c>
      <c r="G1100">
        <v>1.09689771923085E-4</v>
      </c>
      <c r="H1100">
        <v>1.064464165101864E-3</v>
      </c>
      <c r="I1100">
        <v>9.6131465968734349E-4</v>
      </c>
    </row>
    <row r="1101" spans="1:9" x14ac:dyDescent="0.3">
      <c r="A1101" s="71">
        <v>1099</v>
      </c>
      <c r="B1101" t="s">
        <v>776</v>
      </c>
      <c r="C1101" t="s">
        <v>367</v>
      </c>
      <c r="D1101" t="s">
        <v>170</v>
      </c>
      <c r="E1101" t="s">
        <v>37</v>
      </c>
      <c r="F1101" t="s">
        <v>171</v>
      </c>
      <c r="G1101">
        <v>3.6713542278432522E-4</v>
      </c>
      <c r="H1101">
        <v>3.679938467672565E-3</v>
      </c>
      <c r="I1101">
        <v>2.5938126087390202E-3</v>
      </c>
    </row>
    <row r="1102" spans="1:9" x14ac:dyDescent="0.3">
      <c r="A1102" s="71">
        <v>1100</v>
      </c>
      <c r="B1102" t="s">
        <v>776</v>
      </c>
      <c r="C1102" t="s">
        <v>369</v>
      </c>
      <c r="D1102" t="s">
        <v>170</v>
      </c>
      <c r="E1102" t="s">
        <v>37</v>
      </c>
      <c r="F1102" t="s">
        <v>171</v>
      </c>
      <c r="G1102">
        <v>3.8408827985206504E-6</v>
      </c>
      <c r="H1102">
        <v>3.3568944329737699E-5</v>
      </c>
      <c r="I1102">
        <v>3.7564750580866247E-5</v>
      </c>
    </row>
    <row r="1103" spans="1:9" x14ac:dyDescent="0.3">
      <c r="A1103" s="71">
        <v>1101</v>
      </c>
      <c r="B1103" t="s">
        <v>394</v>
      </c>
      <c r="C1103" t="s">
        <v>371</v>
      </c>
      <c r="D1103" t="s">
        <v>170</v>
      </c>
      <c r="E1103" t="s">
        <v>37</v>
      </c>
      <c r="F1103" t="s">
        <v>171</v>
      </c>
      <c r="G1103">
        <v>0.65596351380863782</v>
      </c>
      <c r="H1103">
        <v>6.1344738601660662</v>
      </c>
      <c r="I1103">
        <v>11.0294428950321</v>
      </c>
    </row>
    <row r="1104" spans="1:9" x14ac:dyDescent="0.3">
      <c r="A1104" s="71">
        <v>1102</v>
      </c>
      <c r="B1104" t="s">
        <v>394</v>
      </c>
      <c r="C1104" t="s">
        <v>367</v>
      </c>
      <c r="D1104" t="s">
        <v>170</v>
      </c>
      <c r="E1104" t="s">
        <v>37</v>
      </c>
      <c r="F1104" t="s">
        <v>171</v>
      </c>
      <c r="G1104">
        <v>5.16783840175572E-2</v>
      </c>
      <c r="H1104">
        <v>1.5872801549973042E-2</v>
      </c>
      <c r="I1104">
        <v>8.0297558241902659E-3</v>
      </c>
    </row>
    <row r="1105" spans="1:9" x14ac:dyDescent="0.3">
      <c r="A1105" s="71">
        <v>1103</v>
      </c>
      <c r="B1105" t="s">
        <v>394</v>
      </c>
      <c r="C1105" t="s">
        <v>369</v>
      </c>
      <c r="D1105" t="s">
        <v>170</v>
      </c>
      <c r="E1105" t="s">
        <v>37</v>
      </c>
      <c r="F1105" t="s">
        <v>171</v>
      </c>
      <c r="G1105">
        <v>2.144564960125742E-7</v>
      </c>
      <c r="H1105">
        <v>2.3735982319254681E-7</v>
      </c>
      <c r="I1105">
        <v>2.6008669084719362E-7</v>
      </c>
    </row>
    <row r="1106" spans="1:9" x14ac:dyDescent="0.3">
      <c r="A1106" s="71">
        <v>1104</v>
      </c>
      <c r="B1106" t="s">
        <v>338</v>
      </c>
      <c r="C1106" t="s">
        <v>179</v>
      </c>
      <c r="D1106" t="s">
        <v>170</v>
      </c>
      <c r="E1106" t="s">
        <v>37</v>
      </c>
      <c r="F1106" t="s">
        <v>171</v>
      </c>
      <c r="G1106">
        <v>3.3039260416625121E-6</v>
      </c>
      <c r="H1106">
        <v>2.369659712978846E-6</v>
      </c>
      <c r="I1106">
        <v>3.1582208937992518E-6</v>
      </c>
    </row>
    <row r="1107" spans="1:9" x14ac:dyDescent="0.3">
      <c r="A1107" s="71">
        <v>1105</v>
      </c>
      <c r="B1107" t="s">
        <v>338</v>
      </c>
      <c r="C1107" t="s">
        <v>370</v>
      </c>
      <c r="D1107" t="s">
        <v>170</v>
      </c>
      <c r="E1107" t="s">
        <v>37</v>
      </c>
      <c r="F1107" t="s">
        <v>171</v>
      </c>
      <c r="G1107">
        <v>1.382970196623516E-8</v>
      </c>
      <c r="H1107">
        <v>3.0455928793575391E-7</v>
      </c>
      <c r="I1107">
        <v>3.5257606346968608E-7</v>
      </c>
    </row>
    <row r="1108" spans="1:9" x14ac:dyDescent="0.3">
      <c r="A1108" s="71">
        <v>1106</v>
      </c>
      <c r="B1108" t="s">
        <v>338</v>
      </c>
      <c r="C1108" t="s">
        <v>367</v>
      </c>
      <c r="D1108" t="s">
        <v>170</v>
      </c>
      <c r="E1108" t="s">
        <v>37</v>
      </c>
      <c r="F1108" t="s">
        <v>171</v>
      </c>
      <c r="G1108">
        <v>7.1762217814876614E-2</v>
      </c>
      <c r="H1108">
        <v>1.5562391475197499E-2</v>
      </c>
      <c r="I1108">
        <v>8.3347217691338901E-3</v>
      </c>
    </row>
    <row r="1109" spans="1:9" x14ac:dyDescent="0.3">
      <c r="A1109" s="71">
        <v>1107</v>
      </c>
      <c r="B1109" t="s">
        <v>338</v>
      </c>
      <c r="C1109" t="s">
        <v>369</v>
      </c>
      <c r="D1109" t="s">
        <v>170</v>
      </c>
      <c r="E1109" t="s">
        <v>37</v>
      </c>
      <c r="F1109" t="s">
        <v>171</v>
      </c>
      <c r="G1109">
        <v>2.0073769120753691E-5</v>
      </c>
      <c r="H1109">
        <v>1.9032945672305969E-4</v>
      </c>
      <c r="I1109">
        <v>1.7405741725051889E-4</v>
      </c>
    </row>
    <row r="1110" spans="1:9" x14ac:dyDescent="0.3">
      <c r="A1110" s="71">
        <v>1108</v>
      </c>
      <c r="B1110" t="s">
        <v>795</v>
      </c>
      <c r="C1110" t="s">
        <v>367</v>
      </c>
      <c r="D1110" t="s">
        <v>170</v>
      </c>
      <c r="E1110" t="s">
        <v>37</v>
      </c>
      <c r="F1110" t="s">
        <v>171</v>
      </c>
      <c r="G1110">
        <v>3.0551058277835609E-9</v>
      </c>
      <c r="H1110">
        <v>1.6266589506603951E-8</v>
      </c>
      <c r="I1110">
        <v>1.470829613826615E-8</v>
      </c>
    </row>
    <row r="1111" spans="1:9" x14ac:dyDescent="0.3">
      <c r="A1111" s="71">
        <v>1109</v>
      </c>
      <c r="B1111" t="s">
        <v>798</v>
      </c>
      <c r="C1111" t="s">
        <v>367</v>
      </c>
      <c r="D1111" t="s">
        <v>170</v>
      </c>
      <c r="E1111" t="s">
        <v>37</v>
      </c>
      <c r="F1111" t="s">
        <v>171</v>
      </c>
      <c r="G1111">
        <v>3.937448673166217E-9</v>
      </c>
      <c r="H1111">
        <v>2.090617971019712E-8</v>
      </c>
      <c r="I1111">
        <v>1.871518635087099E-8</v>
      </c>
    </row>
    <row r="1112" spans="1:9" x14ac:dyDescent="0.3">
      <c r="A1112" s="71">
        <v>1110</v>
      </c>
      <c r="B1112" t="s">
        <v>800</v>
      </c>
      <c r="C1112" t="s">
        <v>367</v>
      </c>
      <c r="D1112" t="s">
        <v>170</v>
      </c>
      <c r="E1112" t="s">
        <v>37</v>
      </c>
      <c r="F1112" t="s">
        <v>171</v>
      </c>
      <c r="G1112">
        <v>6.6066274941145229E-4</v>
      </c>
      <c r="H1112">
        <v>8.6722038535660734E-4</v>
      </c>
      <c r="I1112">
        <v>7.9916775075305113E-4</v>
      </c>
    </row>
    <row r="1113" spans="1:9" x14ac:dyDescent="0.3">
      <c r="A1113" s="71">
        <v>1111</v>
      </c>
      <c r="B1113" t="s">
        <v>802</v>
      </c>
      <c r="C1113" t="s">
        <v>367</v>
      </c>
      <c r="D1113" t="s">
        <v>170</v>
      </c>
      <c r="E1113" t="s">
        <v>37</v>
      </c>
      <c r="F1113" t="s">
        <v>171</v>
      </c>
      <c r="G1113">
        <v>3.1398581587824822E-8</v>
      </c>
      <c r="H1113">
        <v>2.8127454100264008E-7</v>
      </c>
      <c r="I1113">
        <v>1.6607356286213341E-7</v>
      </c>
    </row>
    <row r="1114" spans="1:9" x14ac:dyDescent="0.3">
      <c r="A1114" s="71">
        <v>1112</v>
      </c>
      <c r="B1114" t="s">
        <v>804</v>
      </c>
      <c r="C1114" t="s">
        <v>367</v>
      </c>
      <c r="D1114" t="s">
        <v>170</v>
      </c>
      <c r="E1114" t="s">
        <v>37</v>
      </c>
      <c r="F1114" t="s">
        <v>171</v>
      </c>
      <c r="G1114">
        <v>1.1949355927360451E-9</v>
      </c>
      <c r="H1114">
        <v>6.3372413923994567E-9</v>
      </c>
      <c r="I1114">
        <v>5.6291891287012641E-9</v>
      </c>
    </row>
    <row r="1115" spans="1:9" x14ac:dyDescent="0.3">
      <c r="A1115" s="71">
        <v>1113</v>
      </c>
      <c r="B1115" t="s">
        <v>805</v>
      </c>
      <c r="C1115" t="s">
        <v>367</v>
      </c>
      <c r="D1115" t="s">
        <v>170</v>
      </c>
      <c r="E1115" t="s">
        <v>37</v>
      </c>
      <c r="F1115" t="s">
        <v>171</v>
      </c>
      <c r="G1115">
        <v>8.415516175611236E-6</v>
      </c>
      <c r="H1115">
        <v>3.4724055653244777E-5</v>
      </c>
      <c r="I1115">
        <v>2.5227608771701781E-5</v>
      </c>
    </row>
    <row r="1116" spans="1:9" x14ac:dyDescent="0.3">
      <c r="A1116" s="71">
        <v>1114</v>
      </c>
      <c r="B1116" t="s">
        <v>814</v>
      </c>
      <c r="C1116" t="s">
        <v>179</v>
      </c>
      <c r="D1116" t="s">
        <v>170</v>
      </c>
      <c r="E1116" t="s">
        <v>237</v>
      </c>
      <c r="F1116" t="s">
        <v>171</v>
      </c>
      <c r="G1116">
        <v>8.8100131845871555E-5</v>
      </c>
      <c r="H1116">
        <v>2.5149538781853772E-4</v>
      </c>
      <c r="I1116">
        <v>4.5574504283978963E-4</v>
      </c>
    </row>
    <row r="1117" spans="1:9" x14ac:dyDescent="0.3">
      <c r="A1117" s="71">
        <v>1115</v>
      </c>
      <c r="B1117" t="s">
        <v>814</v>
      </c>
      <c r="C1117" t="s">
        <v>370</v>
      </c>
      <c r="D1117" t="s">
        <v>170</v>
      </c>
      <c r="E1117" t="s">
        <v>237</v>
      </c>
      <c r="F1117" t="s">
        <v>171</v>
      </c>
      <c r="G1117">
        <v>8.3454392832507232</v>
      </c>
      <c r="H1117">
        <v>80.86846512212675</v>
      </c>
      <c r="I1117">
        <v>73.076856709486478</v>
      </c>
    </row>
    <row r="1118" spans="1:9" x14ac:dyDescent="0.3">
      <c r="A1118" s="71">
        <v>1116</v>
      </c>
      <c r="B1118" t="s">
        <v>814</v>
      </c>
      <c r="C1118" t="s">
        <v>367</v>
      </c>
      <c r="D1118" t="s">
        <v>170</v>
      </c>
      <c r="E1118" t="s">
        <v>237</v>
      </c>
      <c r="F1118" t="s">
        <v>171</v>
      </c>
      <c r="G1118">
        <v>22.92553454192392</v>
      </c>
      <c r="H1118">
        <v>215.91481328000711</v>
      </c>
      <c r="I1118">
        <v>204.32113640934389</v>
      </c>
    </row>
    <row r="1119" spans="1:9" x14ac:dyDescent="0.3">
      <c r="A1119" s="71">
        <v>1117</v>
      </c>
      <c r="B1119" t="s">
        <v>814</v>
      </c>
      <c r="C1119" t="s">
        <v>369</v>
      </c>
      <c r="D1119" t="s">
        <v>170</v>
      </c>
      <c r="E1119" t="s">
        <v>237</v>
      </c>
      <c r="F1119" t="s">
        <v>171</v>
      </c>
      <c r="G1119">
        <v>9.5846615341986516E-6</v>
      </c>
      <c r="H1119">
        <v>6.730834641874017E-5</v>
      </c>
      <c r="I1119">
        <v>8.4191856288706073E-5</v>
      </c>
    </row>
    <row r="1120" spans="1:9" x14ac:dyDescent="0.3">
      <c r="A1120" s="71">
        <v>1118</v>
      </c>
      <c r="B1120" t="s">
        <v>342</v>
      </c>
      <c r="C1120" t="s">
        <v>179</v>
      </c>
      <c r="D1120" t="s">
        <v>170</v>
      </c>
      <c r="E1120" t="s">
        <v>37</v>
      </c>
      <c r="F1120" t="s">
        <v>171</v>
      </c>
      <c r="G1120">
        <v>6.7080238122776569E-6</v>
      </c>
      <c r="H1120">
        <v>9.4152433582899919E-5</v>
      </c>
      <c r="I1120">
        <v>9.218734796076612E-5</v>
      </c>
    </row>
    <row r="1121" spans="1:9" x14ac:dyDescent="0.3">
      <c r="A1121" s="71">
        <v>1119</v>
      </c>
      <c r="B1121" t="s">
        <v>342</v>
      </c>
      <c r="C1121" t="s">
        <v>367</v>
      </c>
      <c r="D1121" t="s">
        <v>170</v>
      </c>
      <c r="E1121" t="s">
        <v>37</v>
      </c>
      <c r="F1121" t="s">
        <v>171</v>
      </c>
      <c r="G1121">
        <v>8.6512109585754683E-5</v>
      </c>
      <c r="H1121">
        <v>6.1461309717950009E-4</v>
      </c>
      <c r="I1121">
        <v>4.9221665879650256E-4</v>
      </c>
    </row>
    <row r="1122" spans="1:9" x14ac:dyDescent="0.3">
      <c r="A1122" s="71">
        <v>1120</v>
      </c>
      <c r="B1122" t="s">
        <v>342</v>
      </c>
      <c r="C1122" t="s">
        <v>369</v>
      </c>
      <c r="D1122" t="s">
        <v>170</v>
      </c>
      <c r="E1122" t="s">
        <v>37</v>
      </c>
      <c r="F1122" t="s">
        <v>171</v>
      </c>
      <c r="G1122">
        <v>1.2394943281544089E-6</v>
      </c>
      <c r="H1122">
        <v>1.15492103110715E-5</v>
      </c>
      <c r="I1122">
        <v>1.0353957394265019E-5</v>
      </c>
    </row>
    <row r="1123" spans="1:9" x14ac:dyDescent="0.3">
      <c r="A1123" s="71">
        <v>1121</v>
      </c>
      <c r="B1123" t="s">
        <v>343</v>
      </c>
      <c r="C1123" t="s">
        <v>179</v>
      </c>
      <c r="D1123" t="s">
        <v>170</v>
      </c>
      <c r="E1123" t="s">
        <v>37</v>
      </c>
      <c r="F1123" t="s">
        <v>171</v>
      </c>
      <c r="G1123">
        <v>5.3676418940955054E-3</v>
      </c>
      <c r="H1123">
        <v>6.572325728147925E-2</v>
      </c>
      <c r="I1123">
        <v>7.7584617660708233E-2</v>
      </c>
    </row>
    <row r="1124" spans="1:9" x14ac:dyDescent="0.3">
      <c r="A1124" s="71">
        <v>1122</v>
      </c>
      <c r="B1124" t="s">
        <v>343</v>
      </c>
      <c r="C1124" t="s">
        <v>370</v>
      </c>
      <c r="D1124" t="s">
        <v>170</v>
      </c>
      <c r="E1124" t="s">
        <v>37</v>
      </c>
      <c r="F1124" t="s">
        <v>171</v>
      </c>
      <c r="G1124">
        <v>4.2686320632167481E-6</v>
      </c>
      <c r="H1124">
        <v>4.2702862975490871E-5</v>
      </c>
      <c r="I1124">
        <v>5.543815032860546E-5</v>
      </c>
    </row>
    <row r="1125" spans="1:9" x14ac:dyDescent="0.3">
      <c r="A1125" s="71">
        <v>1123</v>
      </c>
      <c r="B1125" t="s">
        <v>343</v>
      </c>
      <c r="C1125" t="s">
        <v>367</v>
      </c>
      <c r="D1125" t="s">
        <v>170</v>
      </c>
      <c r="E1125" t="s">
        <v>37</v>
      </c>
      <c r="F1125" t="s">
        <v>171</v>
      </c>
      <c r="G1125">
        <v>3.1701818896947509E-2</v>
      </c>
      <c r="H1125">
        <v>8.5582480299352004E-2</v>
      </c>
      <c r="I1125">
        <v>6.8020726900656178E-2</v>
      </c>
    </row>
    <row r="1126" spans="1:9" x14ac:dyDescent="0.3">
      <c r="A1126" s="71">
        <v>1124</v>
      </c>
      <c r="B1126" t="s">
        <v>343</v>
      </c>
      <c r="C1126" t="s">
        <v>369</v>
      </c>
      <c r="D1126" t="s">
        <v>170</v>
      </c>
      <c r="E1126" t="s">
        <v>37</v>
      </c>
      <c r="F1126" t="s">
        <v>171</v>
      </c>
      <c r="G1126">
        <v>0</v>
      </c>
      <c r="H1126">
        <v>0</v>
      </c>
      <c r="I1126">
        <v>0</v>
      </c>
    </row>
    <row r="1127" spans="1:9" x14ac:dyDescent="0.3">
      <c r="A1127" s="71">
        <v>1125</v>
      </c>
      <c r="B1127" t="s">
        <v>345</v>
      </c>
      <c r="C1127" t="s">
        <v>370</v>
      </c>
      <c r="D1127" t="s">
        <v>170</v>
      </c>
      <c r="E1127" t="s">
        <v>37</v>
      </c>
      <c r="F1127" t="s">
        <v>171</v>
      </c>
      <c r="G1127">
        <v>8.2267063344654366E-7</v>
      </c>
      <c r="H1127">
        <v>7.9834537270237782E-6</v>
      </c>
      <c r="I1127">
        <v>7.2098297548672899E-6</v>
      </c>
    </row>
    <row r="1128" spans="1:9" x14ac:dyDescent="0.3">
      <c r="A1128" s="71">
        <v>1126</v>
      </c>
      <c r="B1128" t="s">
        <v>345</v>
      </c>
      <c r="C1128" t="s">
        <v>367</v>
      </c>
      <c r="D1128" t="s">
        <v>170</v>
      </c>
      <c r="E1128" t="s">
        <v>37</v>
      </c>
      <c r="F1128" t="s">
        <v>171</v>
      </c>
      <c r="G1128">
        <v>2.9598724221216001E-5</v>
      </c>
      <c r="H1128">
        <v>2.5268286827955372E-5</v>
      </c>
      <c r="I1128">
        <v>1.9791392671679221E-5</v>
      </c>
    </row>
    <row r="1129" spans="1:9" x14ac:dyDescent="0.3">
      <c r="A1129" s="71">
        <v>1127</v>
      </c>
      <c r="B1129" t="s">
        <v>345</v>
      </c>
      <c r="C1129" t="s">
        <v>369</v>
      </c>
      <c r="D1129" t="s">
        <v>170</v>
      </c>
      <c r="E1129" t="s">
        <v>37</v>
      </c>
      <c r="F1129" t="s">
        <v>171</v>
      </c>
      <c r="G1129">
        <v>1.038078494560544E-9</v>
      </c>
      <c r="H1129">
        <v>9.4701951920265157E-9</v>
      </c>
      <c r="I1129">
        <v>8.3290256159939404E-9</v>
      </c>
    </row>
    <row r="1130" spans="1:9" x14ac:dyDescent="0.3">
      <c r="A1130" s="71">
        <v>1128</v>
      </c>
      <c r="B1130" t="s">
        <v>346</v>
      </c>
      <c r="C1130" t="s">
        <v>367</v>
      </c>
      <c r="D1130" t="s">
        <v>170</v>
      </c>
      <c r="E1130" t="s">
        <v>237</v>
      </c>
      <c r="F1130" t="s">
        <v>171</v>
      </c>
      <c r="G1130">
        <v>4.2828964946250948E-3</v>
      </c>
      <c r="H1130">
        <v>0.1587552212386884</v>
      </c>
      <c r="I1130">
        <v>0.41663240658191869</v>
      </c>
    </row>
    <row r="1131" spans="1:9" x14ac:dyDescent="0.3">
      <c r="A1131" s="71">
        <v>1129</v>
      </c>
      <c r="B1131" t="s">
        <v>822</v>
      </c>
      <c r="C1131" t="s">
        <v>367</v>
      </c>
      <c r="D1131" t="s">
        <v>170</v>
      </c>
      <c r="E1131" t="s">
        <v>37</v>
      </c>
      <c r="F1131" t="s">
        <v>171</v>
      </c>
      <c r="G1131">
        <v>2.8711074490883798E-8</v>
      </c>
      <c r="H1131">
        <v>8.1904558961428204E-8</v>
      </c>
      <c r="I1131">
        <v>1.7703590063204019E-7</v>
      </c>
    </row>
    <row r="1132" spans="1:9" x14ac:dyDescent="0.3">
      <c r="A1132" s="71">
        <v>1130</v>
      </c>
      <c r="B1132" t="s">
        <v>347</v>
      </c>
      <c r="C1132" t="s">
        <v>179</v>
      </c>
      <c r="D1132" t="s">
        <v>170</v>
      </c>
      <c r="E1132" t="s">
        <v>37</v>
      </c>
      <c r="F1132" t="s">
        <v>171</v>
      </c>
      <c r="G1132">
        <v>1.3670285286079989E-3</v>
      </c>
      <c r="H1132">
        <v>1.4709799960508941E-2</v>
      </c>
      <c r="I1132">
        <v>3.1450959324297277E-2</v>
      </c>
    </row>
    <row r="1133" spans="1:9" x14ac:dyDescent="0.3">
      <c r="A1133" s="71">
        <v>1131</v>
      </c>
      <c r="B1133" t="s">
        <v>347</v>
      </c>
      <c r="C1133" t="s">
        <v>370</v>
      </c>
      <c r="D1133" t="s">
        <v>170</v>
      </c>
      <c r="E1133" t="s">
        <v>37</v>
      </c>
      <c r="F1133" t="s">
        <v>171</v>
      </c>
      <c r="G1133">
        <v>1.9798964701304409E-2</v>
      </c>
      <c r="H1133">
        <v>9.2758938934529953E-2</v>
      </c>
      <c r="I1133">
        <v>8.3940593824183812E-2</v>
      </c>
    </row>
    <row r="1134" spans="1:9" x14ac:dyDescent="0.3">
      <c r="A1134" s="71">
        <v>1132</v>
      </c>
      <c r="B1134" t="s">
        <v>347</v>
      </c>
      <c r="C1134" t="s">
        <v>367</v>
      </c>
      <c r="D1134" t="s">
        <v>170</v>
      </c>
      <c r="E1134" t="s">
        <v>37</v>
      </c>
      <c r="F1134" t="s">
        <v>171</v>
      </c>
      <c r="G1134">
        <v>3.2025168920823632E-2</v>
      </c>
      <c r="H1134">
        <v>0.22682583684884131</v>
      </c>
      <c r="I1134">
        <v>0.20426660891993009</v>
      </c>
    </row>
    <row r="1135" spans="1:9" x14ac:dyDescent="0.3">
      <c r="A1135" s="71">
        <v>1133</v>
      </c>
      <c r="B1135" t="s">
        <v>347</v>
      </c>
      <c r="C1135" t="s">
        <v>369</v>
      </c>
      <c r="D1135" t="s">
        <v>170</v>
      </c>
      <c r="E1135" t="s">
        <v>37</v>
      </c>
      <c r="F1135" t="s">
        <v>171</v>
      </c>
      <c r="G1135">
        <v>2.6683117217625808E-8</v>
      </c>
      <c r="H1135">
        <v>2.4478177723263229E-7</v>
      </c>
      <c r="I1135">
        <v>2.1481658596492989E-7</v>
      </c>
    </row>
    <row r="1136" spans="1:9" x14ac:dyDescent="0.3">
      <c r="A1136" s="71">
        <v>1134</v>
      </c>
      <c r="B1136" t="s">
        <v>982</v>
      </c>
      <c r="C1136" t="s">
        <v>370</v>
      </c>
      <c r="D1136" t="s">
        <v>170</v>
      </c>
      <c r="E1136" t="s">
        <v>237</v>
      </c>
      <c r="F1136" t="s">
        <v>171</v>
      </c>
      <c r="G1136">
        <v>5.9222884917119268E-3</v>
      </c>
      <c r="H1136">
        <v>0.13042131857848899</v>
      </c>
      <c r="I1136">
        <v>0.15098352576467439</v>
      </c>
    </row>
    <row r="1137" spans="1:9" x14ac:dyDescent="0.3">
      <c r="A1137" s="71">
        <v>1135</v>
      </c>
      <c r="B1137" t="s">
        <v>982</v>
      </c>
      <c r="C1137" t="s">
        <v>367</v>
      </c>
      <c r="D1137" t="s">
        <v>170</v>
      </c>
      <c r="E1137" t="s">
        <v>237</v>
      </c>
      <c r="F1137" t="s">
        <v>171</v>
      </c>
      <c r="G1137">
        <v>8.3700052307673564E-2</v>
      </c>
      <c r="H1137">
        <v>1.5635026595200161</v>
      </c>
      <c r="I1137">
        <v>0.40129359438233569</v>
      </c>
    </row>
    <row r="1138" spans="1:9" x14ac:dyDescent="0.3">
      <c r="A1138" s="71">
        <v>1136</v>
      </c>
      <c r="B1138" t="s">
        <v>834</v>
      </c>
      <c r="C1138" t="s">
        <v>367</v>
      </c>
      <c r="D1138" t="s">
        <v>170</v>
      </c>
      <c r="E1138" t="s">
        <v>37</v>
      </c>
      <c r="F1138" t="s">
        <v>171</v>
      </c>
      <c r="G1138">
        <v>6.4784826578460937E-11</v>
      </c>
      <c r="H1138">
        <v>1.064325009637197E-9</v>
      </c>
      <c r="I1138">
        <v>8.5317234064702909E-10</v>
      </c>
    </row>
    <row r="1139" spans="1:9" x14ac:dyDescent="0.3">
      <c r="A1139" s="71">
        <v>1137</v>
      </c>
      <c r="B1139" t="s">
        <v>834</v>
      </c>
      <c r="C1139" t="s">
        <v>369</v>
      </c>
      <c r="D1139" t="s">
        <v>170</v>
      </c>
      <c r="E1139" t="s">
        <v>37</v>
      </c>
      <c r="F1139" t="s">
        <v>171</v>
      </c>
      <c r="G1139">
        <v>6.1878578223545483E-7</v>
      </c>
      <c r="H1139">
        <v>5.769876320937973E-6</v>
      </c>
      <c r="I1139">
        <v>5.1714234190809362E-6</v>
      </c>
    </row>
    <row r="1140" spans="1:9" x14ac:dyDescent="0.3">
      <c r="A1140" s="71">
        <v>1138</v>
      </c>
      <c r="B1140" t="s">
        <v>835</v>
      </c>
      <c r="C1140" t="s">
        <v>367</v>
      </c>
      <c r="D1140" t="s">
        <v>170</v>
      </c>
      <c r="E1140" t="s">
        <v>37</v>
      </c>
      <c r="F1140" t="s">
        <v>171</v>
      </c>
      <c r="G1140">
        <v>5.7885896050829368E-9</v>
      </c>
      <c r="H1140">
        <v>2.5307633510842188E-8</v>
      </c>
      <c r="I1140">
        <v>2.2062821777032609E-8</v>
      </c>
    </row>
    <row r="1141" spans="1:9" x14ac:dyDescent="0.3">
      <c r="A1141" s="71">
        <v>1139</v>
      </c>
      <c r="B1141" t="s">
        <v>349</v>
      </c>
      <c r="C1141" t="s">
        <v>179</v>
      </c>
      <c r="D1141" t="s">
        <v>170</v>
      </c>
      <c r="E1141" t="s">
        <v>37</v>
      </c>
      <c r="F1141" t="s">
        <v>171</v>
      </c>
      <c r="G1141">
        <v>2.1163489926902569E-7</v>
      </c>
      <c r="H1141">
        <v>9.4910712719327043E-7</v>
      </c>
      <c r="I1141">
        <v>1.0832291925404931E-6</v>
      </c>
    </row>
    <row r="1142" spans="1:9" x14ac:dyDescent="0.3">
      <c r="A1142" s="71">
        <v>1140</v>
      </c>
      <c r="B1142" t="s">
        <v>349</v>
      </c>
      <c r="C1142" t="s">
        <v>370</v>
      </c>
      <c r="D1142" t="s">
        <v>170</v>
      </c>
      <c r="E1142" t="s">
        <v>37</v>
      </c>
      <c r="F1142" t="s">
        <v>171</v>
      </c>
      <c r="G1142">
        <v>9.1897753546812638E-8</v>
      </c>
      <c r="H1142">
        <v>1.1145325251431709E-8</v>
      </c>
      <c r="I1142">
        <v>1.772742899303705E-8</v>
      </c>
    </row>
    <row r="1143" spans="1:9" x14ac:dyDescent="0.3">
      <c r="A1143" s="71">
        <v>1141</v>
      </c>
      <c r="B1143" t="s">
        <v>349</v>
      </c>
      <c r="C1143" t="s">
        <v>367</v>
      </c>
      <c r="D1143" t="s">
        <v>170</v>
      </c>
      <c r="E1143" t="s">
        <v>37</v>
      </c>
      <c r="F1143" t="s">
        <v>171</v>
      </c>
      <c r="G1143">
        <v>1.331618120598884E-6</v>
      </c>
      <c r="H1143">
        <v>6.3848935543589638E-6</v>
      </c>
      <c r="I1143">
        <v>8.2879028565403817E-6</v>
      </c>
    </row>
    <row r="1144" spans="1:9" x14ac:dyDescent="0.3">
      <c r="A1144" s="71">
        <v>1142</v>
      </c>
      <c r="B1144" t="s">
        <v>349</v>
      </c>
      <c r="C1144" t="s">
        <v>369</v>
      </c>
      <c r="D1144" t="s">
        <v>170</v>
      </c>
      <c r="E1144" t="s">
        <v>37</v>
      </c>
      <c r="F1144" t="s">
        <v>171</v>
      </c>
      <c r="G1144">
        <v>1.162952050937696E-12</v>
      </c>
      <c r="H1144">
        <v>1.066852375391822E-11</v>
      </c>
      <c r="I1144">
        <v>9.3625263939667757E-12</v>
      </c>
    </row>
    <row r="1145" spans="1:9" x14ac:dyDescent="0.3">
      <c r="A1145" s="71">
        <v>1143</v>
      </c>
      <c r="B1145" t="s">
        <v>351</v>
      </c>
      <c r="C1145" t="s">
        <v>370</v>
      </c>
      <c r="D1145" t="s">
        <v>170</v>
      </c>
      <c r="E1145" t="s">
        <v>37</v>
      </c>
      <c r="F1145" t="s">
        <v>171</v>
      </c>
      <c r="G1145">
        <v>-7.4101443093794922E-24</v>
      </c>
      <c r="H1145">
        <v>-3.1291312319267381E-24</v>
      </c>
      <c r="I1145">
        <v>-5.7772244048814972E-24</v>
      </c>
    </row>
    <row r="1146" spans="1:9" x14ac:dyDescent="0.3">
      <c r="A1146" s="71">
        <v>1144</v>
      </c>
      <c r="B1146" t="s">
        <v>351</v>
      </c>
      <c r="C1146" t="s">
        <v>367</v>
      </c>
      <c r="D1146" t="s">
        <v>170</v>
      </c>
      <c r="E1146" t="s">
        <v>37</v>
      </c>
      <c r="F1146" t="s">
        <v>171</v>
      </c>
      <c r="G1146">
        <v>6.0378653268824557E-5</v>
      </c>
      <c r="H1146">
        <v>2.2521380727403011E-5</v>
      </c>
      <c r="I1146">
        <v>1.5329987448938052E-5</v>
      </c>
    </row>
    <row r="1147" spans="1:9" x14ac:dyDescent="0.3">
      <c r="A1147" s="71">
        <v>1145</v>
      </c>
      <c r="B1147" t="s">
        <v>351</v>
      </c>
      <c r="C1147" t="s">
        <v>369</v>
      </c>
      <c r="D1147" t="s">
        <v>170</v>
      </c>
      <c r="E1147" t="s">
        <v>37</v>
      </c>
      <c r="F1147" t="s">
        <v>171</v>
      </c>
      <c r="G1147">
        <v>3.0944851037997512E-7</v>
      </c>
      <c r="H1147">
        <v>2.8854396512702301E-6</v>
      </c>
      <c r="I1147">
        <v>2.586148463933749E-6</v>
      </c>
    </row>
    <row r="1148" spans="1:9" x14ac:dyDescent="0.3">
      <c r="A1148" s="71">
        <v>1146</v>
      </c>
      <c r="B1148" t="s">
        <v>28</v>
      </c>
      <c r="C1148" t="s">
        <v>370</v>
      </c>
      <c r="D1148" t="s">
        <v>170</v>
      </c>
      <c r="E1148" t="s">
        <v>37</v>
      </c>
      <c r="F1148" t="s">
        <v>171</v>
      </c>
      <c r="G1148">
        <v>1.603439993963247E-4</v>
      </c>
      <c r="H1148">
        <v>1.556028436585347E-3</v>
      </c>
      <c r="I1148">
        <v>1.405243958957191E-3</v>
      </c>
    </row>
    <row r="1149" spans="1:9" x14ac:dyDescent="0.3">
      <c r="A1149" s="71">
        <v>1147</v>
      </c>
      <c r="B1149" t="s">
        <v>28</v>
      </c>
      <c r="C1149" t="s">
        <v>367</v>
      </c>
      <c r="D1149" t="s">
        <v>170</v>
      </c>
      <c r="E1149" t="s">
        <v>37</v>
      </c>
      <c r="F1149" t="s">
        <v>171</v>
      </c>
      <c r="G1149">
        <v>4.5224244191511398E-4</v>
      </c>
      <c r="H1149">
        <v>3.843741005630414E-3</v>
      </c>
      <c r="I1149">
        <v>3.4742442576115671E-3</v>
      </c>
    </row>
    <row r="1150" spans="1:9" x14ac:dyDescent="0.3">
      <c r="A1150" s="71">
        <v>1148</v>
      </c>
      <c r="B1150" t="s">
        <v>28</v>
      </c>
      <c r="C1150" t="s">
        <v>369</v>
      </c>
      <c r="D1150" t="s">
        <v>170</v>
      </c>
      <c r="E1150" t="s">
        <v>37</v>
      </c>
      <c r="F1150" t="s">
        <v>171</v>
      </c>
      <c r="G1150">
        <v>4.2415920518766783E-9</v>
      </c>
      <c r="H1150">
        <v>1.332196390352964E-7</v>
      </c>
      <c r="I1150">
        <v>1.143852235314418E-7</v>
      </c>
    </row>
    <row r="1151" spans="1:9" x14ac:dyDescent="0.3">
      <c r="A1151" s="71">
        <v>1149</v>
      </c>
      <c r="B1151" t="s">
        <v>845</v>
      </c>
      <c r="C1151" t="s">
        <v>367</v>
      </c>
      <c r="D1151" t="s">
        <v>170</v>
      </c>
      <c r="E1151" t="s">
        <v>37</v>
      </c>
      <c r="F1151" t="s">
        <v>171</v>
      </c>
      <c r="G1151">
        <v>4.9131016698286937E-8</v>
      </c>
      <c r="H1151">
        <v>4.7700903362242521E-7</v>
      </c>
      <c r="I1151">
        <v>2.7174082309536092E-7</v>
      </c>
    </row>
    <row r="1152" spans="1:9" x14ac:dyDescent="0.3">
      <c r="A1152" s="71">
        <v>1150</v>
      </c>
      <c r="B1152" t="s">
        <v>983</v>
      </c>
      <c r="C1152" t="s">
        <v>370</v>
      </c>
      <c r="D1152" t="s">
        <v>170</v>
      </c>
      <c r="E1152" t="s">
        <v>37</v>
      </c>
      <c r="F1152" t="s">
        <v>171</v>
      </c>
      <c r="G1152">
        <v>0</v>
      </c>
      <c r="H1152">
        <v>0</v>
      </c>
      <c r="I1152">
        <v>0</v>
      </c>
    </row>
    <row r="1153" spans="1:9" x14ac:dyDescent="0.3">
      <c r="A1153" s="71">
        <v>1151</v>
      </c>
      <c r="B1153" t="s">
        <v>983</v>
      </c>
      <c r="C1153" t="s">
        <v>369</v>
      </c>
      <c r="D1153" t="s">
        <v>170</v>
      </c>
      <c r="E1153" t="s">
        <v>37</v>
      </c>
      <c r="F1153" t="s">
        <v>171</v>
      </c>
      <c r="G1153">
        <v>8.1899635933665715E-9</v>
      </c>
      <c r="H1153">
        <v>1.6559228928223629E-8</v>
      </c>
      <c r="I1153">
        <v>1.9449793069390271E-8</v>
      </c>
    </row>
    <row r="1154" spans="1:9" x14ac:dyDescent="0.3">
      <c r="A1154" s="71">
        <v>1152</v>
      </c>
      <c r="B1154" t="s">
        <v>934</v>
      </c>
      <c r="C1154" t="s">
        <v>367</v>
      </c>
      <c r="D1154" t="s">
        <v>170</v>
      </c>
      <c r="E1154" t="s">
        <v>37</v>
      </c>
      <c r="F1154" t="s">
        <v>171</v>
      </c>
      <c r="G1154">
        <v>2.5561737588158311E-9</v>
      </c>
      <c r="H1154">
        <v>1.3503902949568439E-8</v>
      </c>
      <c r="I1154">
        <v>1.1849271787007649E-8</v>
      </c>
    </row>
    <row r="1155" spans="1:9" x14ac:dyDescent="0.3">
      <c r="A1155" s="71">
        <v>1153</v>
      </c>
      <c r="B1155" t="s">
        <v>352</v>
      </c>
      <c r="C1155" t="s">
        <v>179</v>
      </c>
      <c r="D1155" t="s">
        <v>170</v>
      </c>
      <c r="E1155" t="s">
        <v>37</v>
      </c>
      <c r="F1155" t="s">
        <v>171</v>
      </c>
      <c r="G1155">
        <v>6.1460012502466596E-6</v>
      </c>
      <c r="H1155">
        <v>6.1639823534433597E-5</v>
      </c>
      <c r="I1155">
        <v>3.9331431462776497E-5</v>
      </c>
    </row>
    <row r="1156" spans="1:9" x14ac:dyDescent="0.3">
      <c r="A1156" s="71">
        <v>1154</v>
      </c>
      <c r="B1156" t="s">
        <v>352</v>
      </c>
      <c r="C1156" t="s">
        <v>367</v>
      </c>
      <c r="D1156" t="s">
        <v>170</v>
      </c>
      <c r="E1156" t="s">
        <v>37</v>
      </c>
      <c r="F1156" t="s">
        <v>171</v>
      </c>
      <c r="G1156">
        <v>2.8100975660171209E-4</v>
      </c>
      <c r="H1156">
        <v>1.5876474926756899E-3</v>
      </c>
      <c r="I1156">
        <v>1.58159642430241E-3</v>
      </c>
    </row>
    <row r="1157" spans="1:9" x14ac:dyDescent="0.3">
      <c r="A1157" s="71">
        <v>1155</v>
      </c>
      <c r="B1157" t="s">
        <v>959</v>
      </c>
      <c r="C1157" t="s">
        <v>367</v>
      </c>
      <c r="D1157" t="s">
        <v>170</v>
      </c>
      <c r="E1157" t="s">
        <v>237</v>
      </c>
      <c r="F1157" t="s">
        <v>171</v>
      </c>
      <c r="G1157">
        <v>2.1390134044509631E-3</v>
      </c>
      <c r="H1157">
        <v>5.6991992671668212E-2</v>
      </c>
      <c r="I1157">
        <v>8.360809639055862E-2</v>
      </c>
    </row>
    <row r="1158" spans="1:9" x14ac:dyDescent="0.3">
      <c r="A1158" s="71">
        <v>1156</v>
      </c>
      <c r="B1158" t="s">
        <v>960</v>
      </c>
      <c r="C1158" t="s">
        <v>367</v>
      </c>
      <c r="D1158" t="s">
        <v>170</v>
      </c>
      <c r="E1158" t="s">
        <v>237</v>
      </c>
      <c r="F1158" t="s">
        <v>171</v>
      </c>
      <c r="G1158">
        <v>2.386658632172035E-3</v>
      </c>
      <c r="H1158">
        <v>6.3590265956946029E-2</v>
      </c>
      <c r="I1158">
        <v>9.3287860915020782E-2</v>
      </c>
    </row>
    <row r="1159" spans="1:9" x14ac:dyDescent="0.3">
      <c r="A1159" s="71">
        <v>1157</v>
      </c>
      <c r="B1159" t="s">
        <v>937</v>
      </c>
      <c r="C1159" t="s">
        <v>179</v>
      </c>
      <c r="D1159" t="s">
        <v>170</v>
      </c>
      <c r="E1159" t="s">
        <v>237</v>
      </c>
      <c r="F1159" t="s">
        <v>171</v>
      </c>
      <c r="G1159">
        <v>4.0297431000886182E-5</v>
      </c>
      <c r="H1159">
        <v>1.1503585747701319E-4</v>
      </c>
      <c r="I1159">
        <v>2.0845437549090861E-4</v>
      </c>
    </row>
    <row r="1160" spans="1:9" x14ac:dyDescent="0.3">
      <c r="A1160" s="71">
        <v>1158</v>
      </c>
      <c r="B1160" t="s">
        <v>937</v>
      </c>
      <c r="C1160" t="s">
        <v>370</v>
      </c>
      <c r="D1160" t="s">
        <v>170</v>
      </c>
      <c r="E1160" t="s">
        <v>237</v>
      </c>
      <c r="F1160" t="s">
        <v>171</v>
      </c>
      <c r="G1160">
        <v>8.5574397416444212E-3</v>
      </c>
      <c r="H1160">
        <v>2.9133681995441939E-2</v>
      </c>
      <c r="I1160">
        <v>4.673360826849831E-2</v>
      </c>
    </row>
    <row r="1161" spans="1:9" x14ac:dyDescent="0.3">
      <c r="A1161" s="71">
        <v>1159</v>
      </c>
      <c r="B1161" t="s">
        <v>937</v>
      </c>
      <c r="C1161" t="s">
        <v>367</v>
      </c>
      <c r="D1161" t="s">
        <v>170</v>
      </c>
      <c r="E1161" t="s">
        <v>237</v>
      </c>
      <c r="F1161" t="s">
        <v>171</v>
      </c>
      <c r="G1161">
        <v>1.87033956614392E-2</v>
      </c>
      <c r="H1161">
        <v>0.20514099170043709</v>
      </c>
      <c r="I1161">
        <v>0.26064195754592112</v>
      </c>
    </row>
    <row r="1162" spans="1:9" x14ac:dyDescent="0.3">
      <c r="A1162" s="71">
        <v>1160</v>
      </c>
      <c r="B1162" t="s">
        <v>937</v>
      </c>
      <c r="C1162" t="s">
        <v>369</v>
      </c>
      <c r="D1162" t="s">
        <v>170</v>
      </c>
      <c r="E1162" t="s">
        <v>237</v>
      </c>
      <c r="F1162" t="s">
        <v>171</v>
      </c>
      <c r="G1162">
        <v>2.3893398351978651E-6</v>
      </c>
      <c r="H1162">
        <v>1.6457931399712061E-3</v>
      </c>
      <c r="I1162">
        <v>4.0025014122409389E-4</v>
      </c>
    </row>
    <row r="1163" spans="1:9" x14ac:dyDescent="0.3">
      <c r="A1163" s="71">
        <v>1161</v>
      </c>
      <c r="B1163" t="s">
        <v>984</v>
      </c>
      <c r="C1163" t="s">
        <v>367</v>
      </c>
      <c r="D1163" t="s">
        <v>170</v>
      </c>
      <c r="E1163" t="s">
        <v>37</v>
      </c>
      <c r="F1163" t="s">
        <v>171</v>
      </c>
      <c r="G1163">
        <v>4.7830486218498141E-9</v>
      </c>
      <c r="H1163">
        <v>2.533872736038041E-8</v>
      </c>
      <c r="I1163">
        <v>2.243057964551055E-8</v>
      </c>
    </row>
    <row r="1164" spans="1:9" x14ac:dyDescent="0.3">
      <c r="A1164" s="71">
        <v>1162</v>
      </c>
      <c r="B1164" t="s">
        <v>984</v>
      </c>
      <c r="C1164" t="s">
        <v>369</v>
      </c>
      <c r="D1164" t="s">
        <v>170</v>
      </c>
      <c r="E1164" t="s">
        <v>37</v>
      </c>
      <c r="F1164" t="s">
        <v>171</v>
      </c>
      <c r="G1164">
        <v>6.1299337270756055E-10</v>
      </c>
      <c r="H1164">
        <v>7.4343611395331104E-11</v>
      </c>
      <c r="I1164">
        <v>1.1824878250034789E-10</v>
      </c>
    </row>
    <row r="1165" spans="1:9" x14ac:dyDescent="0.3">
      <c r="A1165" s="71">
        <v>1163</v>
      </c>
      <c r="B1165" t="s">
        <v>939</v>
      </c>
      <c r="C1165" t="s">
        <v>370</v>
      </c>
      <c r="D1165" t="s">
        <v>170</v>
      </c>
      <c r="E1165" t="s">
        <v>37</v>
      </c>
      <c r="F1165" t="s">
        <v>171</v>
      </c>
      <c r="G1165">
        <v>1.33911584965288E-4</v>
      </c>
      <c r="H1165">
        <v>1.2995200006154031E-3</v>
      </c>
      <c r="I1165">
        <v>1.1735920677748101E-3</v>
      </c>
    </row>
    <row r="1166" spans="1:9" x14ac:dyDescent="0.3">
      <c r="A1166" s="71">
        <v>1164</v>
      </c>
      <c r="B1166" t="s">
        <v>939</v>
      </c>
      <c r="C1166" t="s">
        <v>367</v>
      </c>
      <c r="D1166" t="s">
        <v>170</v>
      </c>
      <c r="E1166" t="s">
        <v>37</v>
      </c>
      <c r="F1166" t="s">
        <v>171</v>
      </c>
      <c r="G1166">
        <v>3.5856562593030648E-4</v>
      </c>
      <c r="H1166">
        <v>3.2089271315789512E-3</v>
      </c>
      <c r="I1166">
        <v>2.9003613147924111E-3</v>
      </c>
    </row>
    <row r="1167" spans="1:9" x14ac:dyDescent="0.3">
      <c r="A1167" s="71">
        <v>1165</v>
      </c>
      <c r="B1167" t="s">
        <v>939</v>
      </c>
      <c r="C1167" t="s">
        <v>369</v>
      </c>
      <c r="D1167" t="s">
        <v>170</v>
      </c>
      <c r="E1167" t="s">
        <v>37</v>
      </c>
      <c r="F1167" t="s">
        <v>171</v>
      </c>
      <c r="G1167">
        <v>3.1331052405162389E-8</v>
      </c>
      <c r="H1167">
        <v>2.9208771947348771E-7</v>
      </c>
      <c r="I1167">
        <v>2.6172512263004041E-7</v>
      </c>
    </row>
    <row r="1168" spans="1:9" x14ac:dyDescent="0.3">
      <c r="A1168" s="71">
        <v>1166</v>
      </c>
      <c r="B1168" t="s">
        <v>360</v>
      </c>
      <c r="C1168" t="s">
        <v>370</v>
      </c>
      <c r="D1168" t="s">
        <v>170</v>
      </c>
      <c r="E1168" t="s">
        <v>37</v>
      </c>
      <c r="F1168" t="s">
        <v>171</v>
      </c>
      <c r="G1168">
        <v>6.2145566378157477E-4</v>
      </c>
      <c r="H1168">
        <v>4.9786540056355397E-3</v>
      </c>
      <c r="I1168">
        <v>4.7883263248850406E-3</v>
      </c>
    </row>
    <row r="1169" spans="1:9" x14ac:dyDescent="0.3">
      <c r="A1169" s="71">
        <v>1167</v>
      </c>
      <c r="B1169" t="s">
        <v>360</v>
      </c>
      <c r="C1169" t="s">
        <v>367</v>
      </c>
      <c r="D1169" t="s">
        <v>170</v>
      </c>
      <c r="E1169" t="s">
        <v>37</v>
      </c>
      <c r="F1169" t="s">
        <v>171</v>
      </c>
      <c r="G1169">
        <v>4.7160612909976076E-3</v>
      </c>
      <c r="H1169">
        <v>8.0838946203017209E-3</v>
      </c>
      <c r="I1169">
        <v>7.3931147436997252E-3</v>
      </c>
    </row>
    <row r="1170" spans="1:9" x14ac:dyDescent="0.3">
      <c r="A1170" s="71">
        <v>1168</v>
      </c>
      <c r="B1170" t="s">
        <v>360</v>
      </c>
      <c r="C1170" t="s">
        <v>369</v>
      </c>
      <c r="D1170" t="s">
        <v>170</v>
      </c>
      <c r="E1170" t="s">
        <v>37</v>
      </c>
      <c r="F1170" t="s">
        <v>171</v>
      </c>
      <c r="G1170">
        <v>2.7369790776629621E-5</v>
      </c>
      <c r="H1170">
        <v>1.9830413766264599E-4</v>
      </c>
      <c r="I1170">
        <v>2.2972866029911151E-4</v>
      </c>
    </row>
    <row r="1171" spans="1:9" x14ac:dyDescent="0.3">
      <c r="A1171" s="71">
        <v>1169</v>
      </c>
      <c r="B1171" t="s">
        <v>985</v>
      </c>
      <c r="C1171" t="s">
        <v>169</v>
      </c>
      <c r="D1171" t="s">
        <v>170</v>
      </c>
      <c r="E1171" t="s">
        <v>37</v>
      </c>
      <c r="F1171" t="s">
        <v>171</v>
      </c>
      <c r="G1171">
        <v>2.4240077137177098E-12</v>
      </c>
      <c r="H1171">
        <v>1.742756694043621E-11</v>
      </c>
      <c r="I1171">
        <v>1.98804055784782E-11</v>
      </c>
    </row>
    <row r="1172" spans="1:9" x14ac:dyDescent="0.3">
      <c r="A1172" s="71">
        <v>1170</v>
      </c>
      <c r="B1172" t="s">
        <v>986</v>
      </c>
      <c r="C1172" t="s">
        <v>369</v>
      </c>
      <c r="D1172" t="s">
        <v>170</v>
      </c>
      <c r="E1172" t="s">
        <v>37</v>
      </c>
      <c r="F1172" t="s">
        <v>171</v>
      </c>
      <c r="G1172">
        <v>9.6899685185175533E-8</v>
      </c>
      <c r="H1172">
        <v>4.1389544020272621E-7</v>
      </c>
      <c r="I1172">
        <v>2.9247283300864538E-7</v>
      </c>
    </row>
    <row r="1173" spans="1:9" x14ac:dyDescent="0.3">
      <c r="A1173" s="71">
        <v>1171</v>
      </c>
      <c r="B1173" t="s">
        <v>642</v>
      </c>
      <c r="C1173" t="s">
        <v>297</v>
      </c>
      <c r="D1173" t="s">
        <v>170</v>
      </c>
      <c r="E1173" t="s">
        <v>37</v>
      </c>
      <c r="F1173" t="s">
        <v>171</v>
      </c>
      <c r="G1173">
        <v>7.2348139877232544E-9</v>
      </c>
      <c r="H1173">
        <v>3.5504500702875582E-8</v>
      </c>
      <c r="I1173">
        <v>3.0854915580858849E-8</v>
      </c>
    </row>
    <row r="1174" spans="1:9" x14ac:dyDescent="0.3">
      <c r="A1174" s="71">
        <v>1172</v>
      </c>
      <c r="B1174" t="s">
        <v>571</v>
      </c>
      <c r="C1174" t="s">
        <v>297</v>
      </c>
      <c r="D1174" t="s">
        <v>170</v>
      </c>
      <c r="E1174" t="s">
        <v>37</v>
      </c>
      <c r="F1174" t="s">
        <v>171</v>
      </c>
      <c r="G1174">
        <v>8.0521601276365178E-6</v>
      </c>
      <c r="H1174">
        <v>3.7157962101534668E-5</v>
      </c>
      <c r="I1174">
        <v>2.793034278855459E-5</v>
      </c>
    </row>
    <row r="1175" spans="1:9" x14ac:dyDescent="0.3">
      <c r="A1175" s="71">
        <v>1173</v>
      </c>
      <c r="B1175" t="s">
        <v>987</v>
      </c>
      <c r="C1175" t="s">
        <v>184</v>
      </c>
      <c r="D1175" t="s">
        <v>170</v>
      </c>
      <c r="E1175" t="s">
        <v>37</v>
      </c>
      <c r="F1175" t="s">
        <v>171</v>
      </c>
      <c r="G1175">
        <v>1.2179058742022911E-11</v>
      </c>
      <c r="H1175">
        <v>9.9060252705463695E-11</v>
      </c>
      <c r="I1175">
        <v>1.5877602949914081E-10</v>
      </c>
    </row>
    <row r="1176" spans="1:9" x14ac:dyDescent="0.3">
      <c r="A1176" s="71">
        <v>1174</v>
      </c>
      <c r="B1176" t="s">
        <v>484</v>
      </c>
      <c r="C1176" t="s">
        <v>297</v>
      </c>
      <c r="D1176" t="s">
        <v>170</v>
      </c>
      <c r="E1176" t="s">
        <v>37</v>
      </c>
      <c r="F1176" t="s">
        <v>171</v>
      </c>
      <c r="G1176">
        <v>1.6886973101616681E-5</v>
      </c>
      <c r="H1176">
        <v>5.7698074756358129E-5</v>
      </c>
      <c r="I1176">
        <v>6.9503041079458616E-5</v>
      </c>
    </row>
    <row r="1177" spans="1:9" x14ac:dyDescent="0.3">
      <c r="A1177" s="71">
        <v>1175</v>
      </c>
      <c r="B1177" t="s">
        <v>589</v>
      </c>
      <c r="C1177" t="s">
        <v>297</v>
      </c>
      <c r="D1177" t="s">
        <v>170</v>
      </c>
      <c r="E1177" t="s">
        <v>37</v>
      </c>
      <c r="F1177" t="s">
        <v>171</v>
      </c>
      <c r="G1177">
        <v>1.1418615760718761E-10</v>
      </c>
      <c r="H1177">
        <v>9.4952607172099579E-10</v>
      </c>
      <c r="I1177">
        <v>1.48781467676388E-9</v>
      </c>
    </row>
    <row r="1178" spans="1:9" x14ac:dyDescent="0.3">
      <c r="A1178" s="71">
        <v>1176</v>
      </c>
      <c r="B1178" t="s">
        <v>535</v>
      </c>
      <c r="C1178" t="s">
        <v>297</v>
      </c>
      <c r="D1178" t="s">
        <v>170</v>
      </c>
      <c r="E1178" t="s">
        <v>37</v>
      </c>
      <c r="F1178" t="s">
        <v>171</v>
      </c>
      <c r="G1178">
        <v>6.2322757620504176E-10</v>
      </c>
      <c r="H1178">
        <v>5.0662167001987393E-9</v>
      </c>
      <c r="I1178">
        <v>8.1193219350384226E-9</v>
      </c>
    </row>
    <row r="1179" spans="1:9" x14ac:dyDescent="0.3">
      <c r="A1179" s="71">
        <v>1177</v>
      </c>
      <c r="B1179" t="s">
        <v>988</v>
      </c>
      <c r="C1179" t="s">
        <v>297</v>
      </c>
      <c r="D1179" t="s">
        <v>170</v>
      </c>
      <c r="E1179" t="s">
        <v>37</v>
      </c>
      <c r="F1179" t="s">
        <v>171</v>
      </c>
      <c r="G1179">
        <v>2.8130953339694051E-9</v>
      </c>
      <c r="H1179">
        <v>1.3330432978995021E-8</v>
      </c>
      <c r="I1179">
        <v>1.04477597574007E-8</v>
      </c>
    </row>
    <row r="1180" spans="1:9" x14ac:dyDescent="0.3">
      <c r="A1180" s="71">
        <v>1178</v>
      </c>
      <c r="B1180" t="s">
        <v>989</v>
      </c>
      <c r="C1180" t="s">
        <v>297</v>
      </c>
      <c r="D1180" t="s">
        <v>170</v>
      </c>
      <c r="E1180" t="s">
        <v>37</v>
      </c>
      <c r="F1180" t="s">
        <v>171</v>
      </c>
      <c r="G1180">
        <v>1.6062813454460749E-5</v>
      </c>
      <c r="H1180">
        <v>7.4141134463954139E-5</v>
      </c>
      <c r="I1180">
        <v>5.5762216309293982E-5</v>
      </c>
    </row>
    <row r="1181" spans="1:9" x14ac:dyDescent="0.3">
      <c r="A1181" s="71">
        <v>1179</v>
      </c>
      <c r="B1181" t="s">
        <v>990</v>
      </c>
      <c r="C1181" t="s">
        <v>297</v>
      </c>
      <c r="D1181" t="s">
        <v>170</v>
      </c>
      <c r="E1181" t="s">
        <v>37</v>
      </c>
      <c r="F1181" t="s">
        <v>171</v>
      </c>
      <c r="G1181">
        <v>3.193806905399816E-9</v>
      </c>
      <c r="H1181">
        <v>1.482057635736454E-8</v>
      </c>
      <c r="I1181">
        <v>1.1252364083290019E-8</v>
      </c>
    </row>
    <row r="1182" spans="1:9" x14ac:dyDescent="0.3">
      <c r="A1182" s="71">
        <v>1180</v>
      </c>
      <c r="B1182" t="s">
        <v>932</v>
      </c>
      <c r="C1182" t="s">
        <v>297</v>
      </c>
      <c r="D1182" t="s">
        <v>170</v>
      </c>
      <c r="E1182" t="s">
        <v>37</v>
      </c>
      <c r="F1182" t="s">
        <v>171</v>
      </c>
      <c r="G1182">
        <v>1.337232534073837E-7</v>
      </c>
      <c r="H1182">
        <v>6.1711239331957139E-7</v>
      </c>
      <c r="I1182">
        <v>4.6380792047249821E-7</v>
      </c>
    </row>
    <row r="1183" spans="1:9" x14ac:dyDescent="0.3">
      <c r="A1183" s="71">
        <v>1181</v>
      </c>
      <c r="B1183" t="s">
        <v>562</v>
      </c>
      <c r="C1183" t="s">
        <v>297</v>
      </c>
      <c r="D1183" t="s">
        <v>170</v>
      </c>
      <c r="E1183" t="s">
        <v>37</v>
      </c>
      <c r="F1183" t="s">
        <v>171</v>
      </c>
      <c r="G1183">
        <v>2.051969282804441E-8</v>
      </c>
      <c r="H1183">
        <v>9.5873744347092926E-8</v>
      </c>
      <c r="I1183">
        <v>7.4391115159287922E-8</v>
      </c>
    </row>
    <row r="1184" spans="1:9" x14ac:dyDescent="0.3">
      <c r="A1184" s="71">
        <v>1182</v>
      </c>
      <c r="B1184" t="s">
        <v>827</v>
      </c>
      <c r="C1184" t="s">
        <v>297</v>
      </c>
      <c r="D1184" t="s">
        <v>170</v>
      </c>
      <c r="E1184" t="s">
        <v>37</v>
      </c>
      <c r="F1184" t="s">
        <v>171</v>
      </c>
      <c r="G1184">
        <v>1.8839352894998061E-7</v>
      </c>
      <c r="H1184">
        <v>3.2301691746236858E-6</v>
      </c>
      <c r="I1184">
        <v>1.8630436259260979E-6</v>
      </c>
    </row>
    <row r="1185" spans="1:9" x14ac:dyDescent="0.3">
      <c r="A1185" s="71">
        <v>1183</v>
      </c>
      <c r="B1185" t="s">
        <v>516</v>
      </c>
      <c r="C1185" t="s">
        <v>297</v>
      </c>
      <c r="D1185" t="s">
        <v>170</v>
      </c>
      <c r="E1185" t="s">
        <v>37</v>
      </c>
      <c r="F1185" t="s">
        <v>171</v>
      </c>
      <c r="G1185">
        <v>1.43431426785946E-9</v>
      </c>
      <c r="H1185">
        <v>1.1666216320655891E-8</v>
      </c>
      <c r="I1185">
        <v>1.869887726120109E-8</v>
      </c>
    </row>
    <row r="1186" spans="1:9" x14ac:dyDescent="0.3">
      <c r="A1186" s="71">
        <v>1184</v>
      </c>
      <c r="B1186" t="s">
        <v>774</v>
      </c>
      <c r="C1186" t="s">
        <v>297</v>
      </c>
      <c r="D1186" t="s">
        <v>170</v>
      </c>
      <c r="E1186" t="s">
        <v>37</v>
      </c>
      <c r="F1186" t="s">
        <v>171</v>
      </c>
      <c r="G1186">
        <v>1.8694239714867789E-10</v>
      </c>
      <c r="H1186">
        <v>1.520524820637761E-9</v>
      </c>
      <c r="I1186">
        <v>2.43713181833534E-9</v>
      </c>
    </row>
    <row r="1187" spans="1:9" x14ac:dyDescent="0.3">
      <c r="A1187" s="71">
        <v>1185</v>
      </c>
      <c r="B1187" t="s">
        <v>772</v>
      </c>
      <c r="C1187" t="s">
        <v>297</v>
      </c>
      <c r="D1187" t="s">
        <v>170</v>
      </c>
      <c r="E1187" t="s">
        <v>37</v>
      </c>
      <c r="F1187" t="s">
        <v>171</v>
      </c>
      <c r="G1187">
        <v>1.258058103072492E-8</v>
      </c>
      <c r="H1187">
        <v>1.0233328038106581E-7</v>
      </c>
      <c r="I1187">
        <v>1.640103183257795E-7</v>
      </c>
    </row>
    <row r="1188" spans="1:9" x14ac:dyDescent="0.3">
      <c r="A1188" s="71">
        <v>1186</v>
      </c>
      <c r="B1188" t="s">
        <v>509</v>
      </c>
      <c r="C1188" t="s">
        <v>297</v>
      </c>
      <c r="D1188" t="s">
        <v>170</v>
      </c>
      <c r="E1188" t="s">
        <v>37</v>
      </c>
      <c r="F1188" t="s">
        <v>171</v>
      </c>
      <c r="G1188">
        <v>3.6345134279355622E-10</v>
      </c>
      <c r="H1188">
        <v>2.956187553370758E-9</v>
      </c>
      <c r="I1188">
        <v>4.7382447486990552E-9</v>
      </c>
    </row>
    <row r="1189" spans="1:9" x14ac:dyDescent="0.3">
      <c r="A1189" s="71">
        <v>1187</v>
      </c>
      <c r="B1189" t="s">
        <v>500</v>
      </c>
      <c r="C1189" t="s">
        <v>297</v>
      </c>
      <c r="D1189" t="s">
        <v>170</v>
      </c>
      <c r="E1189" t="s">
        <v>37</v>
      </c>
      <c r="F1189" t="s">
        <v>171</v>
      </c>
      <c r="G1189">
        <v>7.7426682058331661E-7</v>
      </c>
      <c r="H1189">
        <v>3.6215596368574069E-6</v>
      </c>
      <c r="I1189">
        <v>2.8176800304698838E-6</v>
      </c>
    </row>
    <row r="1190" spans="1:9" x14ac:dyDescent="0.3">
      <c r="A1190" s="71">
        <v>1188</v>
      </c>
      <c r="B1190" t="s">
        <v>713</v>
      </c>
      <c r="C1190" t="s">
        <v>297</v>
      </c>
      <c r="D1190" t="s">
        <v>170</v>
      </c>
      <c r="E1190" t="s">
        <v>37</v>
      </c>
      <c r="F1190" t="s">
        <v>171</v>
      </c>
      <c r="G1190">
        <v>1.8562388780420091E-9</v>
      </c>
      <c r="H1190">
        <v>1.5098005216809411E-8</v>
      </c>
      <c r="I1190">
        <v>2.419942667754589E-8</v>
      </c>
    </row>
    <row r="1191" spans="1:9" x14ac:dyDescent="0.3">
      <c r="A1191" s="71">
        <v>1189</v>
      </c>
      <c r="B1191" t="s">
        <v>801</v>
      </c>
      <c r="C1191" t="s">
        <v>297</v>
      </c>
      <c r="D1191" t="s">
        <v>170</v>
      </c>
      <c r="E1191" t="s">
        <v>37</v>
      </c>
      <c r="F1191" t="s">
        <v>171</v>
      </c>
      <c r="G1191">
        <v>6.3163981558323484E-9</v>
      </c>
      <c r="H1191">
        <v>2.9918399404892722E-8</v>
      </c>
      <c r="I1191">
        <v>2.400280062936323E-8</v>
      </c>
    </row>
    <row r="1192" spans="1:9" x14ac:dyDescent="0.3">
      <c r="A1192" s="71">
        <v>1190</v>
      </c>
      <c r="B1192" t="s">
        <v>640</v>
      </c>
      <c r="C1192" t="s">
        <v>297</v>
      </c>
      <c r="D1192" t="s">
        <v>170</v>
      </c>
      <c r="E1192" t="s">
        <v>37</v>
      </c>
      <c r="F1192" t="s">
        <v>171</v>
      </c>
      <c r="G1192">
        <v>1.4884880379788991E-10</v>
      </c>
      <c r="H1192">
        <v>1.210684703270953E-9</v>
      </c>
      <c r="I1192">
        <v>1.940513020221977E-9</v>
      </c>
    </row>
    <row r="1193" spans="1:9" x14ac:dyDescent="0.3">
      <c r="A1193" s="71">
        <v>1191</v>
      </c>
      <c r="B1193" t="s">
        <v>987</v>
      </c>
      <c r="C1193" t="s">
        <v>297</v>
      </c>
      <c r="D1193" t="s">
        <v>170</v>
      </c>
      <c r="E1193" t="s">
        <v>37</v>
      </c>
      <c r="F1193" t="s">
        <v>171</v>
      </c>
      <c r="G1193">
        <v>2.8419715899222831E-10</v>
      </c>
      <c r="H1193">
        <v>2.3115614253215862E-9</v>
      </c>
      <c r="I1193">
        <v>3.7050233067297921E-9</v>
      </c>
    </row>
    <row r="1194" spans="1:9" x14ac:dyDescent="0.3">
      <c r="A1194" s="71">
        <v>1192</v>
      </c>
      <c r="B1194" t="s">
        <v>817</v>
      </c>
      <c r="C1194" t="s">
        <v>297</v>
      </c>
      <c r="D1194" t="s">
        <v>170</v>
      </c>
      <c r="E1194" t="s">
        <v>37</v>
      </c>
      <c r="F1194" t="s">
        <v>171</v>
      </c>
      <c r="G1194">
        <v>1.4936473909310139E-10</v>
      </c>
      <c r="H1194">
        <v>1.2148811427650329E-9</v>
      </c>
      <c r="I1194">
        <v>1.947239169123901E-9</v>
      </c>
    </row>
    <row r="1195" spans="1:9" x14ac:dyDescent="0.3">
      <c r="A1195" s="71">
        <v>1193</v>
      </c>
      <c r="B1195" t="s">
        <v>808</v>
      </c>
      <c r="C1195" t="s">
        <v>297</v>
      </c>
      <c r="D1195" t="s">
        <v>170</v>
      </c>
      <c r="E1195" t="s">
        <v>37</v>
      </c>
      <c r="F1195" t="s">
        <v>171</v>
      </c>
      <c r="G1195">
        <v>9.9140670564378881E-8</v>
      </c>
      <c r="H1195">
        <v>4.592988901271507E-7</v>
      </c>
      <c r="I1195">
        <v>3.4871714427917928E-7</v>
      </c>
    </row>
    <row r="1196" spans="1:9" x14ac:dyDescent="0.3">
      <c r="A1196" s="71">
        <v>1194</v>
      </c>
      <c r="B1196" t="s">
        <v>933</v>
      </c>
      <c r="C1196" t="s">
        <v>297</v>
      </c>
      <c r="D1196" t="s">
        <v>170</v>
      </c>
      <c r="E1196" t="s">
        <v>37</v>
      </c>
      <c r="F1196" t="s">
        <v>171</v>
      </c>
      <c r="G1196">
        <v>2.0571689528024418E-8</v>
      </c>
      <c r="H1196">
        <v>1.6732300969157601E-7</v>
      </c>
      <c r="I1196">
        <v>2.6818913136056371E-7</v>
      </c>
    </row>
    <row r="1197" spans="1:9" x14ac:dyDescent="0.3">
      <c r="A1197" s="71">
        <v>1195</v>
      </c>
      <c r="B1197" t="s">
        <v>991</v>
      </c>
      <c r="C1197" t="s">
        <v>184</v>
      </c>
      <c r="D1197" t="s">
        <v>170</v>
      </c>
      <c r="E1197" t="s">
        <v>37</v>
      </c>
      <c r="F1197" t="s">
        <v>171</v>
      </c>
      <c r="G1197">
        <v>8.6878624052058869E-12</v>
      </c>
      <c r="H1197">
        <v>7.066406882510143E-11</v>
      </c>
      <c r="I1197">
        <v>1.132619791416068E-10</v>
      </c>
    </row>
    <row r="1198" spans="1:9" x14ac:dyDescent="0.3">
      <c r="A1198" s="71">
        <v>1196</v>
      </c>
      <c r="B1198" t="s">
        <v>992</v>
      </c>
      <c r="C1198" t="s">
        <v>297</v>
      </c>
      <c r="D1198" t="s">
        <v>170</v>
      </c>
      <c r="E1198" t="s">
        <v>37</v>
      </c>
      <c r="F1198" t="s">
        <v>171</v>
      </c>
      <c r="G1198">
        <v>5.9591116049721396E-11</v>
      </c>
      <c r="H1198">
        <v>4.8469353349853519E-10</v>
      </c>
      <c r="I1198">
        <v>7.7687783623465742E-10</v>
      </c>
    </row>
    <row r="1199" spans="1:9" x14ac:dyDescent="0.3">
      <c r="A1199" s="71">
        <v>1197</v>
      </c>
      <c r="B1199" t="s">
        <v>993</v>
      </c>
      <c r="C1199" t="s">
        <v>184</v>
      </c>
      <c r="D1199" t="s">
        <v>170</v>
      </c>
      <c r="E1199" t="s">
        <v>37</v>
      </c>
      <c r="F1199" t="s">
        <v>171</v>
      </c>
      <c r="G1199">
        <v>3.6746418869521658E-12</v>
      </c>
      <c r="H1199">
        <v>2.9888266535997838E-11</v>
      </c>
      <c r="I1199">
        <v>4.7905594416196819E-11</v>
      </c>
    </row>
    <row r="1200" spans="1:9" x14ac:dyDescent="0.3">
      <c r="A1200" s="71">
        <v>1198</v>
      </c>
      <c r="B1200" t="s">
        <v>990</v>
      </c>
      <c r="C1200" t="s">
        <v>184</v>
      </c>
      <c r="D1200" t="s">
        <v>170</v>
      </c>
      <c r="E1200" t="s">
        <v>37</v>
      </c>
      <c r="F1200" t="s">
        <v>171</v>
      </c>
      <c r="G1200">
        <v>2.9585004755150821E-8</v>
      </c>
      <c r="H1200">
        <v>1.398547664697811E-7</v>
      </c>
      <c r="I1200">
        <v>1.097417230348392E-7</v>
      </c>
    </row>
    <row r="1201" spans="1:9" x14ac:dyDescent="0.3">
      <c r="A1201" s="71">
        <v>1199</v>
      </c>
      <c r="B1201" t="s">
        <v>994</v>
      </c>
      <c r="C1201" t="s">
        <v>297</v>
      </c>
      <c r="D1201" t="s">
        <v>170</v>
      </c>
      <c r="E1201" t="s">
        <v>37</v>
      </c>
      <c r="F1201" t="s">
        <v>171</v>
      </c>
      <c r="G1201">
        <v>2.291635140831275E-10</v>
      </c>
      <c r="H1201">
        <v>1.863936786445186E-9</v>
      </c>
      <c r="I1201">
        <v>2.9875603392617378E-9</v>
      </c>
    </row>
    <row r="1202" spans="1:9" x14ac:dyDescent="0.3">
      <c r="A1202" s="71">
        <v>1200</v>
      </c>
      <c r="B1202" t="s">
        <v>553</v>
      </c>
      <c r="C1202" t="s">
        <v>297</v>
      </c>
      <c r="D1202" t="s">
        <v>170</v>
      </c>
      <c r="E1202" t="s">
        <v>37</v>
      </c>
      <c r="F1202" t="s">
        <v>171</v>
      </c>
      <c r="G1202">
        <v>1.6932666332320621E-10</v>
      </c>
      <c r="H1202">
        <v>1.377618273064808E-9</v>
      </c>
      <c r="I1202">
        <v>2.2074642996084411E-9</v>
      </c>
    </row>
    <row r="1203" spans="1:9" x14ac:dyDescent="0.3">
      <c r="A1203" s="71">
        <v>1201</v>
      </c>
      <c r="B1203" t="s">
        <v>992</v>
      </c>
      <c r="C1203" t="s">
        <v>184</v>
      </c>
      <c r="D1203" t="s">
        <v>170</v>
      </c>
      <c r="E1203" t="s">
        <v>37</v>
      </c>
      <c r="F1203" t="s">
        <v>171</v>
      </c>
      <c r="G1203">
        <v>2.553331574054737E-12</v>
      </c>
      <c r="H1203">
        <v>2.0767916171667451E-11</v>
      </c>
      <c r="I1203">
        <v>3.3287289107354131E-11</v>
      </c>
    </row>
    <row r="1204" spans="1:9" x14ac:dyDescent="0.3">
      <c r="A1204" s="71">
        <v>1202</v>
      </c>
      <c r="B1204" t="s">
        <v>994</v>
      </c>
      <c r="C1204" t="s">
        <v>184</v>
      </c>
      <c r="D1204" t="s">
        <v>170</v>
      </c>
      <c r="E1204" t="s">
        <v>37</v>
      </c>
      <c r="F1204" t="s">
        <v>171</v>
      </c>
      <c r="G1204">
        <v>9.8229315789954243E-12</v>
      </c>
      <c r="H1204">
        <v>7.9896329055535779E-11</v>
      </c>
      <c r="I1204">
        <v>1.280596561563528E-10</v>
      </c>
    </row>
    <row r="1205" spans="1:9" x14ac:dyDescent="0.3">
      <c r="A1205" s="71">
        <v>1203</v>
      </c>
      <c r="B1205" t="s">
        <v>670</v>
      </c>
      <c r="C1205" t="s">
        <v>297</v>
      </c>
      <c r="D1205" t="s">
        <v>170</v>
      </c>
      <c r="E1205" t="s">
        <v>37</v>
      </c>
      <c r="F1205" t="s">
        <v>171</v>
      </c>
      <c r="G1205">
        <v>2.8620358892008161E-10</v>
      </c>
      <c r="H1205">
        <v>2.3278810323192869E-9</v>
      </c>
      <c r="I1205">
        <v>3.7311807444307784E-9</v>
      </c>
    </row>
    <row r="1206" spans="1:9" x14ac:dyDescent="0.3">
      <c r="A1206" s="71">
        <v>1204</v>
      </c>
      <c r="B1206" t="s">
        <v>995</v>
      </c>
      <c r="C1206" t="s">
        <v>297</v>
      </c>
      <c r="D1206" t="s">
        <v>170</v>
      </c>
      <c r="E1206" t="s">
        <v>37</v>
      </c>
      <c r="F1206" t="s">
        <v>171</v>
      </c>
      <c r="G1206">
        <v>2.97639318723357E-9</v>
      </c>
      <c r="H1206">
        <v>1.5803764387696209E-8</v>
      </c>
      <c r="I1206">
        <v>1.594901010967587E-8</v>
      </c>
    </row>
    <row r="1207" spans="1:9" x14ac:dyDescent="0.3">
      <c r="A1207" s="71">
        <v>1205</v>
      </c>
      <c r="B1207" t="s">
        <v>769</v>
      </c>
      <c r="C1207" t="s">
        <v>297</v>
      </c>
      <c r="D1207" t="s">
        <v>170</v>
      </c>
      <c r="E1207" t="s">
        <v>37</v>
      </c>
      <c r="F1207" t="s">
        <v>171</v>
      </c>
      <c r="G1207">
        <v>1.194115308253701E-9</v>
      </c>
      <c r="H1207">
        <v>9.7125210344474322E-9</v>
      </c>
      <c r="I1207">
        <v>1.5567449953171262E-8</v>
      </c>
    </row>
    <row r="1208" spans="1:9" x14ac:dyDescent="0.3">
      <c r="A1208" s="71">
        <v>1206</v>
      </c>
      <c r="B1208" t="s">
        <v>641</v>
      </c>
      <c r="C1208" t="s">
        <v>297</v>
      </c>
      <c r="D1208" t="s">
        <v>170</v>
      </c>
      <c r="E1208" t="s">
        <v>37</v>
      </c>
      <c r="F1208" t="s">
        <v>171</v>
      </c>
      <c r="G1208">
        <v>3.4825975873015583E-11</v>
      </c>
      <c r="H1208">
        <v>2.832624460821793E-10</v>
      </c>
      <c r="I1208">
        <v>4.5401950091155649E-10</v>
      </c>
    </row>
    <row r="1209" spans="1:9" x14ac:dyDescent="0.3">
      <c r="A1209" s="71">
        <v>1207</v>
      </c>
      <c r="B1209" t="s">
        <v>508</v>
      </c>
      <c r="C1209" t="s">
        <v>297</v>
      </c>
      <c r="D1209" t="s">
        <v>170</v>
      </c>
      <c r="E1209" t="s">
        <v>37</v>
      </c>
      <c r="F1209" t="s">
        <v>171</v>
      </c>
      <c r="G1209">
        <v>1.3831767612091339E-6</v>
      </c>
      <c r="H1209">
        <v>6.3877083655106614E-6</v>
      </c>
      <c r="I1209">
        <v>4.8102737783249742E-6</v>
      </c>
    </row>
    <row r="1210" spans="1:9" x14ac:dyDescent="0.3">
      <c r="A1210" s="71">
        <v>1208</v>
      </c>
      <c r="B1210" t="s">
        <v>532</v>
      </c>
      <c r="C1210" t="s">
        <v>297</v>
      </c>
      <c r="D1210" t="s">
        <v>170</v>
      </c>
      <c r="E1210" t="s">
        <v>37</v>
      </c>
      <c r="F1210" t="s">
        <v>171</v>
      </c>
      <c r="G1210">
        <v>1.3958540576388589E-7</v>
      </c>
      <c r="H1210">
        <v>6.4656771877710051E-7</v>
      </c>
      <c r="I1210">
        <v>4.9042777236587572E-7</v>
      </c>
    </row>
    <row r="1211" spans="1:9" x14ac:dyDescent="0.3">
      <c r="A1211" s="71">
        <v>1209</v>
      </c>
      <c r="B1211" t="s">
        <v>649</v>
      </c>
      <c r="C1211" t="s">
        <v>297</v>
      </c>
      <c r="D1211" t="s">
        <v>170</v>
      </c>
      <c r="E1211" t="s">
        <v>37</v>
      </c>
      <c r="F1211" t="s">
        <v>171</v>
      </c>
      <c r="G1211">
        <v>2.2411876338806179E-9</v>
      </c>
      <c r="H1211">
        <v>1.8229045280950679E-8</v>
      </c>
      <c r="I1211">
        <v>2.9217929006798731E-8</v>
      </c>
    </row>
    <row r="1212" spans="1:9" x14ac:dyDescent="0.3">
      <c r="A1212" s="71">
        <v>1210</v>
      </c>
      <c r="B1212" t="s">
        <v>991</v>
      </c>
      <c r="C1212" t="s">
        <v>297</v>
      </c>
      <c r="D1212" t="s">
        <v>170</v>
      </c>
      <c r="E1212" t="s">
        <v>37</v>
      </c>
      <c r="F1212" t="s">
        <v>171</v>
      </c>
      <c r="G1212">
        <v>2.0267858254405239E-10</v>
      </c>
      <c r="H1212">
        <v>1.6485175115439621E-9</v>
      </c>
      <c r="I1212">
        <v>2.6422814187952811E-9</v>
      </c>
    </row>
    <row r="1213" spans="1:9" x14ac:dyDescent="0.3">
      <c r="A1213" s="71">
        <v>1211</v>
      </c>
      <c r="B1213" t="s">
        <v>530</v>
      </c>
      <c r="C1213" t="s">
        <v>297</v>
      </c>
      <c r="D1213" t="s">
        <v>170</v>
      </c>
      <c r="E1213" t="s">
        <v>37</v>
      </c>
      <c r="F1213" t="s">
        <v>171</v>
      </c>
      <c r="G1213">
        <v>2.1521458662753309E-9</v>
      </c>
      <c r="H1213">
        <v>1.6658875940556909E-8</v>
      </c>
      <c r="I1213">
        <v>1.829704023319551E-8</v>
      </c>
    </row>
    <row r="1214" spans="1:9" x14ac:dyDescent="0.3">
      <c r="A1214" s="71">
        <v>1212</v>
      </c>
      <c r="B1214" t="s">
        <v>988</v>
      </c>
      <c r="C1214" t="s">
        <v>184</v>
      </c>
      <c r="D1214" t="s">
        <v>170</v>
      </c>
      <c r="E1214" t="s">
        <v>37</v>
      </c>
      <c r="F1214" t="s">
        <v>171</v>
      </c>
      <c r="G1214">
        <v>2.3670790062083991E-8</v>
      </c>
      <c r="H1214">
        <v>1.1005063751889881E-7</v>
      </c>
      <c r="I1214">
        <v>8.2100707852269819E-8</v>
      </c>
    </row>
    <row r="1215" spans="1:9" x14ac:dyDescent="0.3">
      <c r="A1215" s="71">
        <v>1213</v>
      </c>
      <c r="B1215" t="s">
        <v>654</v>
      </c>
      <c r="C1215" t="s">
        <v>297</v>
      </c>
      <c r="D1215" t="s">
        <v>170</v>
      </c>
      <c r="E1215" t="s">
        <v>37</v>
      </c>
      <c r="F1215" t="s">
        <v>171</v>
      </c>
      <c r="G1215">
        <v>7.6121461419412797E-6</v>
      </c>
      <c r="H1215">
        <v>3.7524449569130453E-5</v>
      </c>
      <c r="I1215">
        <v>3.1100031320546888E-5</v>
      </c>
    </row>
    <row r="1216" spans="1:9" x14ac:dyDescent="0.3">
      <c r="A1216" s="71">
        <v>1214</v>
      </c>
      <c r="B1216" t="s">
        <v>996</v>
      </c>
      <c r="C1216" t="s">
        <v>297</v>
      </c>
      <c r="D1216" t="s">
        <v>170</v>
      </c>
      <c r="E1216" t="s">
        <v>37</v>
      </c>
      <c r="F1216" t="s">
        <v>171</v>
      </c>
      <c r="G1216">
        <v>4.704642229763003E-9</v>
      </c>
      <c r="H1216">
        <v>3.8248696480698771E-8</v>
      </c>
      <c r="I1216">
        <v>6.1234740544660067E-8</v>
      </c>
    </row>
    <row r="1217" spans="1:9" x14ac:dyDescent="0.3">
      <c r="A1217" s="71">
        <v>1215</v>
      </c>
      <c r="B1217" t="s">
        <v>612</v>
      </c>
      <c r="C1217" t="s">
        <v>297</v>
      </c>
      <c r="D1217" t="s">
        <v>170</v>
      </c>
      <c r="E1217" t="s">
        <v>37</v>
      </c>
      <c r="F1217" t="s">
        <v>171</v>
      </c>
      <c r="G1217">
        <v>2.1136356706773591E-10</v>
      </c>
      <c r="H1217">
        <v>1.719158171739109E-9</v>
      </c>
      <c r="I1217">
        <v>2.7555058775982248E-9</v>
      </c>
    </row>
    <row r="1218" spans="1:9" x14ac:dyDescent="0.3">
      <c r="A1218" s="71">
        <v>1216</v>
      </c>
      <c r="B1218" t="s">
        <v>661</v>
      </c>
      <c r="C1218" t="s">
        <v>297</v>
      </c>
      <c r="D1218" t="s">
        <v>170</v>
      </c>
      <c r="E1218" t="s">
        <v>37</v>
      </c>
      <c r="F1218" t="s">
        <v>171</v>
      </c>
      <c r="G1218">
        <v>8.9143034259199677E-11</v>
      </c>
      <c r="H1218">
        <v>7.2505861829079539E-10</v>
      </c>
      <c r="I1218">
        <v>1.162140469399327E-9</v>
      </c>
    </row>
    <row r="1219" spans="1:9" x14ac:dyDescent="0.3">
      <c r="A1219" s="71">
        <v>1217</v>
      </c>
      <c r="B1219" t="s">
        <v>993</v>
      </c>
      <c r="C1219" t="s">
        <v>297</v>
      </c>
      <c r="D1219" t="s">
        <v>170</v>
      </c>
      <c r="E1219" t="s">
        <v>37</v>
      </c>
      <c r="F1219" t="s">
        <v>171</v>
      </c>
      <c r="G1219">
        <v>8.5760753101471511E-11</v>
      </c>
      <c r="H1219">
        <v>6.9754831268132162E-10</v>
      </c>
      <c r="I1219">
        <v>1.1180463248452961E-9</v>
      </c>
    </row>
    <row r="1220" spans="1:9" x14ac:dyDescent="0.3">
      <c r="A1220" s="71">
        <v>1218</v>
      </c>
      <c r="B1220" t="s">
        <v>120</v>
      </c>
      <c r="C1220" t="s">
        <v>364</v>
      </c>
      <c r="D1220" t="s">
        <v>170</v>
      </c>
      <c r="E1220" t="s">
        <v>37</v>
      </c>
      <c r="F1220" t="s">
        <v>171</v>
      </c>
      <c r="G1220">
        <v>1.183765701189922E-5</v>
      </c>
      <c r="H1220">
        <v>5.7272176371425402E-5</v>
      </c>
      <c r="I1220">
        <v>4.597217636312331E-5</v>
      </c>
    </row>
    <row r="1221" spans="1:9" x14ac:dyDescent="0.3">
      <c r="A1221" s="71">
        <v>1219</v>
      </c>
      <c r="B1221" t="s">
        <v>335</v>
      </c>
      <c r="C1221" t="s">
        <v>179</v>
      </c>
      <c r="D1221" t="s">
        <v>170</v>
      </c>
      <c r="E1221" t="s">
        <v>37</v>
      </c>
      <c r="F1221" t="s">
        <v>171</v>
      </c>
      <c r="G1221">
        <v>1.158439092265672E-4</v>
      </c>
      <c r="H1221">
        <v>6.4711022285111246E-4</v>
      </c>
      <c r="I1221">
        <v>1.3115179501964861E-3</v>
      </c>
    </row>
    <row r="1222" spans="1:9" x14ac:dyDescent="0.3">
      <c r="A1222" s="71">
        <v>1220</v>
      </c>
      <c r="B1222" t="s">
        <v>767</v>
      </c>
      <c r="C1222" t="s">
        <v>364</v>
      </c>
      <c r="D1222" t="s">
        <v>170</v>
      </c>
      <c r="E1222" t="s">
        <v>37</v>
      </c>
      <c r="F1222" t="s">
        <v>171</v>
      </c>
      <c r="G1222">
        <v>8.8994127263437338E-8</v>
      </c>
      <c r="H1222">
        <v>4.3056549628849391E-7</v>
      </c>
      <c r="I1222">
        <v>3.456135312492507E-7</v>
      </c>
    </row>
    <row r="1223" spans="1:9" x14ac:dyDescent="0.3">
      <c r="A1223" s="71">
        <v>1221</v>
      </c>
      <c r="B1223" t="s">
        <v>997</v>
      </c>
      <c r="C1223" t="s">
        <v>184</v>
      </c>
      <c r="D1223" t="s">
        <v>170</v>
      </c>
      <c r="E1223" t="s">
        <v>37</v>
      </c>
      <c r="F1223" t="s">
        <v>171</v>
      </c>
      <c r="G1223">
        <v>1.018575172941034E-5</v>
      </c>
      <c r="H1223">
        <v>6.0498976599576099E-5</v>
      </c>
      <c r="I1223">
        <v>4.8792377019437239E-5</v>
      </c>
    </row>
    <row r="1224" spans="1:9" x14ac:dyDescent="0.3">
      <c r="A1224" s="71">
        <v>1222</v>
      </c>
      <c r="B1224" t="s">
        <v>998</v>
      </c>
      <c r="C1224" t="s">
        <v>184</v>
      </c>
      <c r="D1224" t="s">
        <v>170</v>
      </c>
      <c r="E1224" t="s">
        <v>37</v>
      </c>
      <c r="F1224" t="s">
        <v>171</v>
      </c>
      <c r="G1224">
        <v>8.9979119241734921E-9</v>
      </c>
      <c r="H1224">
        <v>4.151834017237817E-8</v>
      </c>
      <c r="I1224">
        <v>3.1200141065557323E-8</v>
      </c>
    </row>
    <row r="1225" spans="1:9" x14ac:dyDescent="0.3">
      <c r="A1225" s="71">
        <v>1223</v>
      </c>
      <c r="B1225" t="s">
        <v>999</v>
      </c>
      <c r="C1225" t="s">
        <v>184</v>
      </c>
      <c r="D1225" t="s">
        <v>170</v>
      </c>
      <c r="E1225" t="s">
        <v>37</v>
      </c>
      <c r="F1225" t="s">
        <v>171</v>
      </c>
      <c r="G1225">
        <v>0</v>
      </c>
      <c r="H1225">
        <v>0</v>
      </c>
      <c r="I1225">
        <v>0</v>
      </c>
    </row>
    <row r="1226" spans="1:9" x14ac:dyDescent="0.3">
      <c r="A1226" s="71">
        <v>1224</v>
      </c>
      <c r="B1226" t="s">
        <v>1000</v>
      </c>
      <c r="C1226" t="s">
        <v>184</v>
      </c>
      <c r="D1226" t="s">
        <v>170</v>
      </c>
      <c r="E1226" t="s">
        <v>37</v>
      </c>
      <c r="F1226" t="s">
        <v>171</v>
      </c>
      <c r="G1226">
        <v>0</v>
      </c>
      <c r="H1226">
        <v>0</v>
      </c>
      <c r="I1226">
        <v>0</v>
      </c>
    </row>
    <row r="1227" spans="1:9" x14ac:dyDescent="0.3">
      <c r="A1227" s="71">
        <v>1225</v>
      </c>
      <c r="B1227" t="s">
        <v>1001</v>
      </c>
      <c r="C1227" t="s">
        <v>184</v>
      </c>
      <c r="D1227" t="s">
        <v>170</v>
      </c>
      <c r="E1227" t="s">
        <v>37</v>
      </c>
      <c r="F1227" t="s">
        <v>171</v>
      </c>
      <c r="G1227">
        <v>0</v>
      </c>
      <c r="H1227">
        <v>0</v>
      </c>
      <c r="I1227">
        <v>0</v>
      </c>
    </row>
    <row r="1228" spans="1:9" x14ac:dyDescent="0.3">
      <c r="A1228" s="71">
        <v>1226</v>
      </c>
      <c r="B1228" t="s">
        <v>1002</v>
      </c>
      <c r="C1228" t="s">
        <v>184</v>
      </c>
      <c r="D1228" t="s">
        <v>170</v>
      </c>
      <c r="E1228" t="s">
        <v>37</v>
      </c>
      <c r="F1228" t="s">
        <v>171</v>
      </c>
      <c r="G1228">
        <v>0</v>
      </c>
      <c r="H1228">
        <v>0</v>
      </c>
      <c r="I1228">
        <v>0</v>
      </c>
    </row>
    <row r="1229" spans="1:9" x14ac:dyDescent="0.3">
      <c r="A1229" s="71">
        <v>1227</v>
      </c>
      <c r="B1229" t="s">
        <v>1003</v>
      </c>
      <c r="C1229" t="s">
        <v>184</v>
      </c>
      <c r="D1229" t="s">
        <v>170</v>
      </c>
      <c r="E1229" t="s">
        <v>37</v>
      </c>
      <c r="F1229" t="s">
        <v>171</v>
      </c>
      <c r="G1229">
        <v>0</v>
      </c>
      <c r="H1229">
        <v>0</v>
      </c>
      <c r="I1229">
        <v>0</v>
      </c>
    </row>
    <row r="1230" spans="1:9" x14ac:dyDescent="0.3">
      <c r="A1230" s="71">
        <v>1228</v>
      </c>
      <c r="B1230" t="s">
        <v>1004</v>
      </c>
      <c r="C1230" t="s">
        <v>184</v>
      </c>
      <c r="D1230" t="s">
        <v>170</v>
      </c>
      <c r="E1230" t="s">
        <v>37</v>
      </c>
      <c r="F1230" t="s">
        <v>171</v>
      </c>
      <c r="G1230">
        <v>0</v>
      </c>
      <c r="H1230">
        <v>0</v>
      </c>
      <c r="I1230">
        <v>0</v>
      </c>
    </row>
    <row r="1231" spans="1:9" x14ac:dyDescent="0.3">
      <c r="A1231" s="71">
        <v>1229</v>
      </c>
      <c r="B1231" t="s">
        <v>1005</v>
      </c>
      <c r="C1231" t="s">
        <v>184</v>
      </c>
      <c r="D1231" t="s">
        <v>170</v>
      </c>
      <c r="E1231" t="s">
        <v>37</v>
      </c>
      <c r="F1231" t="s">
        <v>171</v>
      </c>
      <c r="G1231">
        <v>0</v>
      </c>
      <c r="H1231">
        <v>0</v>
      </c>
      <c r="I1231">
        <v>0</v>
      </c>
    </row>
    <row r="1232" spans="1:9" x14ac:dyDescent="0.3">
      <c r="A1232" s="71">
        <v>1230</v>
      </c>
      <c r="B1232" t="s">
        <v>1006</v>
      </c>
      <c r="C1232" t="s">
        <v>184</v>
      </c>
      <c r="D1232" t="s">
        <v>170</v>
      </c>
      <c r="E1232" t="s">
        <v>37</v>
      </c>
      <c r="F1232" t="s">
        <v>171</v>
      </c>
      <c r="G1232">
        <v>0</v>
      </c>
      <c r="H1232">
        <v>0</v>
      </c>
      <c r="I1232">
        <v>0</v>
      </c>
    </row>
    <row r="1233" spans="1:9" x14ac:dyDescent="0.3">
      <c r="A1233" s="71">
        <v>1231</v>
      </c>
      <c r="B1233" t="s">
        <v>1007</v>
      </c>
      <c r="C1233" t="s">
        <v>184</v>
      </c>
      <c r="D1233" t="s">
        <v>170</v>
      </c>
      <c r="E1233" t="s">
        <v>37</v>
      </c>
      <c r="F1233" t="s">
        <v>171</v>
      </c>
      <c r="G1233">
        <v>0</v>
      </c>
      <c r="H1233">
        <v>0</v>
      </c>
      <c r="I1233">
        <v>0</v>
      </c>
    </row>
    <row r="1234" spans="1:9" x14ac:dyDescent="0.3">
      <c r="A1234" s="71">
        <v>1232</v>
      </c>
      <c r="B1234" t="s">
        <v>1008</v>
      </c>
      <c r="C1234" t="s">
        <v>184</v>
      </c>
      <c r="D1234" t="s">
        <v>170</v>
      </c>
      <c r="E1234" t="s">
        <v>37</v>
      </c>
      <c r="F1234" t="s">
        <v>171</v>
      </c>
      <c r="G1234">
        <v>0</v>
      </c>
      <c r="H1234">
        <v>0</v>
      </c>
      <c r="I1234">
        <v>0</v>
      </c>
    </row>
    <row r="1235" spans="1:9" x14ac:dyDescent="0.3">
      <c r="A1235" s="71">
        <v>1233</v>
      </c>
      <c r="B1235" t="s">
        <v>1009</v>
      </c>
      <c r="C1235" t="s">
        <v>184</v>
      </c>
      <c r="D1235" t="s">
        <v>170</v>
      </c>
      <c r="E1235" t="s">
        <v>37</v>
      </c>
      <c r="F1235" t="s">
        <v>171</v>
      </c>
      <c r="G1235">
        <v>0</v>
      </c>
      <c r="H1235">
        <v>0</v>
      </c>
      <c r="I1235">
        <v>0</v>
      </c>
    </row>
    <row r="1236" spans="1:9" x14ac:dyDescent="0.3">
      <c r="A1236" s="71">
        <v>1234</v>
      </c>
      <c r="B1236" t="s">
        <v>1010</v>
      </c>
      <c r="C1236" t="s">
        <v>184</v>
      </c>
      <c r="D1236" t="s">
        <v>170</v>
      </c>
      <c r="E1236" t="s">
        <v>37</v>
      </c>
      <c r="F1236" t="s">
        <v>171</v>
      </c>
      <c r="G1236">
        <v>0</v>
      </c>
      <c r="H1236">
        <v>0</v>
      </c>
      <c r="I1236">
        <v>0</v>
      </c>
    </row>
    <row r="1237" spans="1:9" x14ac:dyDescent="0.3">
      <c r="A1237" s="71">
        <v>1235</v>
      </c>
      <c r="B1237" t="s">
        <v>1011</v>
      </c>
      <c r="C1237" t="s">
        <v>184</v>
      </c>
      <c r="D1237" t="s">
        <v>170</v>
      </c>
      <c r="E1237" t="s">
        <v>37</v>
      </c>
      <c r="F1237" t="s">
        <v>171</v>
      </c>
      <c r="G1237">
        <v>0</v>
      </c>
      <c r="H1237">
        <v>0</v>
      </c>
      <c r="I1237">
        <v>0</v>
      </c>
    </row>
    <row r="1238" spans="1:9" x14ac:dyDescent="0.3">
      <c r="A1238" s="71">
        <v>1236</v>
      </c>
      <c r="B1238" t="s">
        <v>1012</v>
      </c>
      <c r="C1238" t="s">
        <v>184</v>
      </c>
      <c r="D1238" t="s">
        <v>170</v>
      </c>
      <c r="E1238" t="s">
        <v>37</v>
      </c>
      <c r="F1238" t="s">
        <v>171</v>
      </c>
      <c r="G1238">
        <v>7.346769711491034E-9</v>
      </c>
      <c r="H1238">
        <v>8.6928013284009251E-8</v>
      </c>
      <c r="I1238">
        <v>3.8501871052503137E-8</v>
      </c>
    </row>
    <row r="1239" spans="1:9" x14ac:dyDescent="0.3">
      <c r="A1239" s="71">
        <v>1237</v>
      </c>
      <c r="B1239" t="s">
        <v>1013</v>
      </c>
      <c r="C1239" t="s">
        <v>184</v>
      </c>
      <c r="D1239" t="s">
        <v>170</v>
      </c>
      <c r="E1239" t="s">
        <v>37</v>
      </c>
      <c r="F1239" t="s">
        <v>171</v>
      </c>
      <c r="G1239">
        <v>0</v>
      </c>
      <c r="H1239">
        <v>0</v>
      </c>
      <c r="I1239">
        <v>0</v>
      </c>
    </row>
    <row r="1240" spans="1:9" x14ac:dyDescent="0.3">
      <c r="A1240" s="71">
        <v>1238</v>
      </c>
      <c r="B1240" t="s">
        <v>1014</v>
      </c>
      <c r="C1240" t="s">
        <v>184</v>
      </c>
      <c r="D1240" t="s">
        <v>170</v>
      </c>
      <c r="E1240" t="s">
        <v>37</v>
      </c>
      <c r="F1240" t="s">
        <v>171</v>
      </c>
      <c r="G1240">
        <v>0</v>
      </c>
      <c r="H1240">
        <v>0</v>
      </c>
      <c r="I1240">
        <v>0</v>
      </c>
    </row>
    <row r="1241" spans="1:9" x14ac:dyDescent="0.3">
      <c r="A1241" s="71">
        <v>1239</v>
      </c>
      <c r="B1241" t="s">
        <v>1015</v>
      </c>
      <c r="C1241" t="s">
        <v>184</v>
      </c>
      <c r="D1241" t="s">
        <v>170</v>
      </c>
      <c r="E1241" t="s">
        <v>37</v>
      </c>
      <c r="F1241" t="s">
        <v>171</v>
      </c>
      <c r="G1241">
        <v>2.6674955304641231E-11</v>
      </c>
      <c r="H1241">
        <v>2.9465025236655708E-9</v>
      </c>
      <c r="I1241">
        <v>8.3271078795103621E-10</v>
      </c>
    </row>
    <row r="1242" spans="1:9" x14ac:dyDescent="0.3">
      <c r="A1242" s="71">
        <v>1240</v>
      </c>
      <c r="B1242" t="s">
        <v>473</v>
      </c>
      <c r="C1242" t="s">
        <v>184</v>
      </c>
      <c r="D1242" t="s">
        <v>170</v>
      </c>
      <c r="E1242" t="s">
        <v>37</v>
      </c>
      <c r="F1242" t="s">
        <v>171</v>
      </c>
      <c r="G1242">
        <v>0</v>
      </c>
      <c r="H1242">
        <v>0</v>
      </c>
      <c r="I1242">
        <v>0</v>
      </c>
    </row>
    <row r="1243" spans="1:9" x14ac:dyDescent="0.3">
      <c r="A1243" s="71">
        <v>1241</v>
      </c>
      <c r="B1243" t="s">
        <v>9</v>
      </c>
      <c r="C1243" t="s">
        <v>312</v>
      </c>
      <c r="D1243" t="s">
        <v>170</v>
      </c>
      <c r="E1243" t="s">
        <v>278</v>
      </c>
      <c r="F1243" t="s">
        <v>171</v>
      </c>
      <c r="G1243">
        <v>10.94434189013284</v>
      </c>
      <c r="H1243">
        <v>70.99822178548348</v>
      </c>
      <c r="I1243">
        <v>45.273119959408213</v>
      </c>
    </row>
    <row r="1244" spans="1:9" x14ac:dyDescent="0.3">
      <c r="A1244" s="71">
        <v>1242</v>
      </c>
      <c r="B1244" t="s">
        <v>9</v>
      </c>
      <c r="C1244" t="s">
        <v>301</v>
      </c>
      <c r="D1244" t="s">
        <v>170</v>
      </c>
      <c r="E1244" t="s">
        <v>278</v>
      </c>
      <c r="F1244" t="s">
        <v>171</v>
      </c>
      <c r="G1244">
        <v>3.0106028752936369E-2</v>
      </c>
      <c r="H1244">
        <v>0.12634923315633551</v>
      </c>
      <c r="I1244">
        <v>9.5247422677123092E-2</v>
      </c>
    </row>
    <row r="1245" spans="1:9" x14ac:dyDescent="0.3">
      <c r="A1245" s="71">
        <v>1243</v>
      </c>
      <c r="B1245" t="s">
        <v>9</v>
      </c>
      <c r="C1245" t="s">
        <v>497</v>
      </c>
      <c r="D1245" t="s">
        <v>170</v>
      </c>
      <c r="E1245" t="s">
        <v>278</v>
      </c>
      <c r="F1245" t="s">
        <v>171</v>
      </c>
      <c r="G1245">
        <v>8.573511033182689E-11</v>
      </c>
      <c r="H1245">
        <v>9.6164278032885362E-11</v>
      </c>
      <c r="I1245">
        <v>9.2451269340470413E-11</v>
      </c>
    </row>
    <row r="1246" spans="1:9" x14ac:dyDescent="0.3">
      <c r="A1246" s="71">
        <v>1244</v>
      </c>
      <c r="B1246" t="s">
        <v>9</v>
      </c>
      <c r="C1246" t="s">
        <v>297</v>
      </c>
      <c r="D1246" t="s">
        <v>170</v>
      </c>
      <c r="E1246" t="s">
        <v>278</v>
      </c>
      <c r="F1246" t="s">
        <v>171</v>
      </c>
      <c r="G1246">
        <v>9.8836977640159682E-2</v>
      </c>
      <c r="H1246">
        <v>1.334816610528724</v>
      </c>
      <c r="I1246">
        <v>0.90262211174626883</v>
      </c>
    </row>
    <row r="1247" spans="1:9" x14ac:dyDescent="0.3">
      <c r="A1247" s="71">
        <v>1245</v>
      </c>
      <c r="B1247" t="s">
        <v>9</v>
      </c>
      <c r="C1247" t="s">
        <v>169</v>
      </c>
      <c r="D1247" t="s">
        <v>170</v>
      </c>
      <c r="E1247" t="s">
        <v>278</v>
      </c>
      <c r="F1247" t="s">
        <v>171</v>
      </c>
      <c r="G1247">
        <v>6.8048079666233902E-3</v>
      </c>
      <c r="H1247">
        <v>0.49046923776513462</v>
      </c>
      <c r="I1247">
        <v>0.16018862994377869</v>
      </c>
    </row>
    <row r="1248" spans="1:9" x14ac:dyDescent="0.3">
      <c r="A1248" s="71">
        <v>1246</v>
      </c>
      <c r="B1248" t="s">
        <v>1016</v>
      </c>
      <c r="C1248" t="s">
        <v>169</v>
      </c>
      <c r="D1248" t="s">
        <v>170</v>
      </c>
      <c r="E1248" t="s">
        <v>37</v>
      </c>
      <c r="F1248" t="s">
        <v>171</v>
      </c>
      <c r="G1248">
        <v>3.5923792495922092E-8</v>
      </c>
      <c r="H1248">
        <v>1.8351669283636439E-7</v>
      </c>
      <c r="I1248">
        <v>1.275400878150697E-7</v>
      </c>
    </row>
    <row r="1249" spans="1:9" x14ac:dyDescent="0.3">
      <c r="A1249" s="71">
        <v>1247</v>
      </c>
      <c r="B1249" t="s">
        <v>979</v>
      </c>
      <c r="C1249" t="s">
        <v>184</v>
      </c>
      <c r="D1249" t="s">
        <v>170</v>
      </c>
      <c r="E1249" t="s">
        <v>37</v>
      </c>
      <c r="F1249" t="s">
        <v>171</v>
      </c>
      <c r="G1249">
        <v>8.3747501823114629E-12</v>
      </c>
      <c r="H1249">
        <v>7.7719448904725226E-10</v>
      </c>
      <c r="I1249">
        <v>2.3286171018493331E-10</v>
      </c>
    </row>
    <row r="1250" spans="1:9" x14ac:dyDescent="0.3">
      <c r="A1250" s="71">
        <v>1248</v>
      </c>
      <c r="B1250" t="s">
        <v>1017</v>
      </c>
      <c r="C1250" t="s">
        <v>297</v>
      </c>
      <c r="D1250" t="s">
        <v>170</v>
      </c>
      <c r="E1250" t="s">
        <v>37</v>
      </c>
      <c r="F1250" t="s">
        <v>171</v>
      </c>
      <c r="G1250">
        <v>2.286303778903369E-4</v>
      </c>
      <c r="H1250">
        <v>4.6072282344526472E-4</v>
      </c>
      <c r="I1250">
        <v>4.3455855769316881E-4</v>
      </c>
    </row>
    <row r="1251" spans="1:9" x14ac:dyDescent="0.3">
      <c r="A1251" s="71">
        <v>1249</v>
      </c>
      <c r="B1251" t="s">
        <v>1018</v>
      </c>
      <c r="C1251" t="s">
        <v>312</v>
      </c>
      <c r="D1251" t="s">
        <v>170</v>
      </c>
      <c r="E1251" t="s">
        <v>37</v>
      </c>
      <c r="F1251" t="s">
        <v>171</v>
      </c>
      <c r="G1251">
        <v>0.27241742349348042</v>
      </c>
      <c r="H1251">
        <v>6.4832696638786491E-2</v>
      </c>
      <c r="I1251">
        <v>9.8370741937333375E-2</v>
      </c>
    </row>
    <row r="1252" spans="1:9" x14ac:dyDescent="0.3">
      <c r="A1252" s="71">
        <v>1250</v>
      </c>
      <c r="B1252" t="s">
        <v>1019</v>
      </c>
      <c r="C1252" t="s">
        <v>364</v>
      </c>
      <c r="D1252" t="s">
        <v>170</v>
      </c>
      <c r="E1252" t="s">
        <v>37</v>
      </c>
      <c r="F1252" t="s">
        <v>171</v>
      </c>
      <c r="G1252">
        <v>7.6372791903442233E-3</v>
      </c>
      <c r="H1252">
        <v>2.9763533594187471E-3</v>
      </c>
      <c r="I1252">
        <v>3.7709007453456209E-3</v>
      </c>
    </row>
    <row r="1253" spans="1:9" x14ac:dyDescent="0.3">
      <c r="A1253" s="71">
        <v>1251</v>
      </c>
      <c r="B1253" t="s">
        <v>1020</v>
      </c>
      <c r="C1253" t="s">
        <v>297</v>
      </c>
      <c r="D1253" t="s">
        <v>170</v>
      </c>
      <c r="E1253" t="s">
        <v>37</v>
      </c>
      <c r="F1253" t="s">
        <v>171</v>
      </c>
      <c r="G1253">
        <v>3.4966999211176889E-3</v>
      </c>
      <c r="H1253">
        <v>7.0463491082939263E-3</v>
      </c>
      <c r="I1253">
        <v>6.6461897466521683E-3</v>
      </c>
    </row>
    <row r="1254" spans="1:9" x14ac:dyDescent="0.3">
      <c r="A1254" s="71">
        <v>1252</v>
      </c>
      <c r="B1254" t="s">
        <v>1018</v>
      </c>
      <c r="C1254" t="s">
        <v>297</v>
      </c>
      <c r="D1254" t="s">
        <v>170</v>
      </c>
      <c r="E1254" t="s">
        <v>37</v>
      </c>
      <c r="F1254" t="s">
        <v>171</v>
      </c>
      <c r="G1254">
        <v>0.76171235905699541</v>
      </c>
      <c r="H1254">
        <v>6.3891725895570284</v>
      </c>
      <c r="I1254">
        <v>4.1701814825435202</v>
      </c>
    </row>
    <row r="1255" spans="1:9" x14ac:dyDescent="0.3">
      <c r="A1255" s="71">
        <v>1253</v>
      </c>
      <c r="B1255" t="s">
        <v>1021</v>
      </c>
      <c r="C1255" t="s">
        <v>369</v>
      </c>
      <c r="D1255" t="s">
        <v>170</v>
      </c>
      <c r="E1255" t="s">
        <v>37</v>
      </c>
      <c r="F1255" t="s">
        <v>171</v>
      </c>
      <c r="G1255">
        <v>4.1626519362653351E-3</v>
      </c>
      <c r="H1255">
        <v>2.7107780536694111E-2</v>
      </c>
      <c r="I1255">
        <v>2.605834228484176E-2</v>
      </c>
    </row>
    <row r="1256" spans="1:9" x14ac:dyDescent="0.3">
      <c r="A1256" s="71">
        <v>1254</v>
      </c>
      <c r="B1256" t="s">
        <v>1022</v>
      </c>
      <c r="C1256" t="s">
        <v>312</v>
      </c>
      <c r="D1256" t="s">
        <v>170</v>
      </c>
      <c r="E1256" t="s">
        <v>37</v>
      </c>
      <c r="F1256" t="s">
        <v>171</v>
      </c>
      <c r="G1256">
        <v>9.1837621367929078E-4</v>
      </c>
      <c r="H1256">
        <v>5.2900771400421409E-3</v>
      </c>
      <c r="I1256">
        <v>1.2176952221883921</v>
      </c>
    </row>
    <row r="1257" spans="1:9" x14ac:dyDescent="0.3">
      <c r="A1257" s="71">
        <v>1255</v>
      </c>
      <c r="B1257" t="s">
        <v>1023</v>
      </c>
      <c r="C1257" t="s">
        <v>169</v>
      </c>
      <c r="D1257" t="s">
        <v>170</v>
      </c>
      <c r="E1257" t="s">
        <v>37</v>
      </c>
      <c r="F1257" t="s">
        <v>171</v>
      </c>
      <c r="G1257">
        <v>1.846726853776357E-3</v>
      </c>
      <c r="H1257">
        <v>1.992826614962015E-3</v>
      </c>
      <c r="I1257">
        <v>1.1326804846252861E-2</v>
      </c>
    </row>
    <row r="1258" spans="1:9" x14ac:dyDescent="0.3">
      <c r="A1258" s="71">
        <v>1256</v>
      </c>
      <c r="B1258" t="s">
        <v>1023</v>
      </c>
      <c r="C1258" t="s">
        <v>312</v>
      </c>
      <c r="D1258" t="s">
        <v>170</v>
      </c>
      <c r="E1258" t="s">
        <v>37</v>
      </c>
      <c r="F1258" t="s">
        <v>171</v>
      </c>
      <c r="G1258">
        <v>1.208032113909919E-4</v>
      </c>
      <c r="H1258">
        <v>2.2118567577388121E-4</v>
      </c>
      <c r="I1258">
        <v>2.2959168643872009E-4</v>
      </c>
    </row>
    <row r="1259" spans="1:9" x14ac:dyDescent="0.3">
      <c r="A1259" s="71">
        <v>1257</v>
      </c>
      <c r="B1259" t="s">
        <v>1024</v>
      </c>
      <c r="C1259" t="s">
        <v>312</v>
      </c>
      <c r="D1259" t="s">
        <v>170</v>
      </c>
      <c r="E1259" t="s">
        <v>37</v>
      </c>
      <c r="F1259" t="s">
        <v>171</v>
      </c>
      <c r="G1259">
        <v>1.3717386210446479E-10</v>
      </c>
      <c r="H1259">
        <v>7.4875946800204721E-10</v>
      </c>
      <c r="I1259">
        <v>7.6358552833956808E-10</v>
      </c>
    </row>
    <row r="1260" spans="1:9" x14ac:dyDescent="0.3">
      <c r="A1260" s="71">
        <v>1258</v>
      </c>
      <c r="B1260" t="s">
        <v>965</v>
      </c>
      <c r="C1260" t="s">
        <v>312</v>
      </c>
      <c r="D1260" t="s">
        <v>170</v>
      </c>
      <c r="E1260" t="s">
        <v>37</v>
      </c>
      <c r="F1260" t="s">
        <v>171</v>
      </c>
      <c r="G1260">
        <v>1.224087150659089E-9</v>
      </c>
      <c r="H1260">
        <v>8.9648061031523264E-9</v>
      </c>
      <c r="I1260">
        <v>1.048456634135846E-8</v>
      </c>
    </row>
    <row r="1261" spans="1:9" x14ac:dyDescent="0.3">
      <c r="A1261" s="71">
        <v>1259</v>
      </c>
      <c r="B1261" t="s">
        <v>1025</v>
      </c>
      <c r="C1261" t="s">
        <v>312</v>
      </c>
      <c r="D1261" t="s">
        <v>170</v>
      </c>
      <c r="E1261" t="s">
        <v>37</v>
      </c>
      <c r="F1261" t="s">
        <v>171</v>
      </c>
      <c r="G1261">
        <v>5.504697335277243E-14</v>
      </c>
      <c r="H1261">
        <v>3.004693049594867E-13</v>
      </c>
      <c r="I1261">
        <v>3.0646655792556822E-13</v>
      </c>
    </row>
    <row r="1262" spans="1:9" x14ac:dyDescent="0.3">
      <c r="A1262" s="71">
        <v>1260</v>
      </c>
      <c r="B1262" t="s">
        <v>1026</v>
      </c>
      <c r="C1262" t="s">
        <v>312</v>
      </c>
      <c r="D1262" t="s">
        <v>170</v>
      </c>
      <c r="E1262" t="s">
        <v>37</v>
      </c>
      <c r="F1262" t="s">
        <v>171</v>
      </c>
      <c r="G1262">
        <v>2.352488634002147E-11</v>
      </c>
      <c r="H1262">
        <v>1.725062783540267E-10</v>
      </c>
      <c r="I1262">
        <v>2.0184578580620781E-10</v>
      </c>
    </row>
    <row r="1263" spans="1:9" x14ac:dyDescent="0.3">
      <c r="A1263" s="71">
        <v>1261</v>
      </c>
      <c r="B1263" t="s">
        <v>1027</v>
      </c>
      <c r="C1263" t="s">
        <v>312</v>
      </c>
      <c r="D1263" t="s">
        <v>170</v>
      </c>
      <c r="E1263" t="s">
        <v>37</v>
      </c>
      <c r="F1263" t="s">
        <v>171</v>
      </c>
      <c r="G1263">
        <v>2.777907983627613E-11</v>
      </c>
      <c r="H1263">
        <v>2.037858905939118E-10</v>
      </c>
      <c r="I1263">
        <v>2.384820503728431E-10</v>
      </c>
    </row>
    <row r="1264" spans="1:9" x14ac:dyDescent="0.3">
      <c r="A1264" s="71">
        <v>1262</v>
      </c>
      <c r="B1264" t="s">
        <v>1028</v>
      </c>
      <c r="C1264" t="s">
        <v>312</v>
      </c>
      <c r="D1264" t="s">
        <v>170</v>
      </c>
      <c r="E1264" t="s">
        <v>37</v>
      </c>
      <c r="F1264" t="s">
        <v>171</v>
      </c>
      <c r="G1264">
        <v>1.7313171429652159E-12</v>
      </c>
      <c r="H1264">
        <v>1.266243930340608E-11</v>
      </c>
      <c r="I1264">
        <v>1.4801535055538758E-11</v>
      </c>
    </row>
    <row r="1265" spans="1:9" x14ac:dyDescent="0.3">
      <c r="A1265" s="71">
        <v>1263</v>
      </c>
      <c r="B1265" t="s">
        <v>1029</v>
      </c>
      <c r="C1265" t="s">
        <v>312</v>
      </c>
      <c r="D1265" t="s">
        <v>170</v>
      </c>
      <c r="E1265" t="s">
        <v>37</v>
      </c>
      <c r="F1265" t="s">
        <v>171</v>
      </c>
      <c r="G1265">
        <v>2.0088603563523229E-11</v>
      </c>
      <c r="H1265">
        <v>1.4737000666143579E-10</v>
      </c>
      <c r="I1265">
        <v>1.72461377619428E-10</v>
      </c>
    </row>
    <row r="1266" spans="1:9" x14ac:dyDescent="0.3">
      <c r="A1266" s="71">
        <v>1264</v>
      </c>
      <c r="B1266" t="s">
        <v>1030</v>
      </c>
      <c r="C1266" t="s">
        <v>312</v>
      </c>
      <c r="D1266" t="s">
        <v>170</v>
      </c>
      <c r="E1266" t="s">
        <v>37</v>
      </c>
      <c r="F1266" t="s">
        <v>171</v>
      </c>
      <c r="G1266">
        <v>1.365795871185171E-11</v>
      </c>
      <c r="H1266">
        <v>9.9977405429595587E-11</v>
      </c>
      <c r="I1266">
        <v>1.1747910113542739E-10</v>
      </c>
    </row>
    <row r="1267" spans="1:9" x14ac:dyDescent="0.3">
      <c r="A1267" s="71">
        <v>1265</v>
      </c>
      <c r="B1267" t="s">
        <v>1031</v>
      </c>
      <c r="C1267" t="s">
        <v>312</v>
      </c>
      <c r="D1267" t="s">
        <v>170</v>
      </c>
      <c r="E1267" t="s">
        <v>37</v>
      </c>
      <c r="F1267" t="s">
        <v>171</v>
      </c>
      <c r="G1267">
        <v>2.1609073894843549E-10</v>
      </c>
      <c r="H1267">
        <v>1.557986705162043E-9</v>
      </c>
      <c r="I1267">
        <v>1.8198786747310539E-9</v>
      </c>
    </row>
    <row r="1268" spans="1:9" x14ac:dyDescent="0.3">
      <c r="A1268" s="71">
        <v>1266</v>
      </c>
      <c r="B1268" t="s">
        <v>1032</v>
      </c>
      <c r="C1268" t="s">
        <v>312</v>
      </c>
      <c r="D1268" t="s">
        <v>170</v>
      </c>
      <c r="E1268" t="s">
        <v>37</v>
      </c>
      <c r="F1268" t="s">
        <v>171</v>
      </c>
      <c r="G1268">
        <v>5.3791043975699858E-12</v>
      </c>
      <c r="H1268">
        <v>3.9357146658610142E-11</v>
      </c>
      <c r="I1268">
        <v>4.6238089892333263E-11</v>
      </c>
    </row>
    <row r="1269" spans="1:9" x14ac:dyDescent="0.3">
      <c r="A1269" s="71">
        <v>1267</v>
      </c>
      <c r="B1269" t="s">
        <v>1033</v>
      </c>
      <c r="C1269" t="s">
        <v>312</v>
      </c>
      <c r="D1269" t="s">
        <v>170</v>
      </c>
      <c r="E1269" t="s">
        <v>37</v>
      </c>
      <c r="F1269" t="s">
        <v>171</v>
      </c>
      <c r="G1269">
        <v>3.1638915433027909E-9</v>
      </c>
      <c r="H1269">
        <v>2.3098161039342779E-8</v>
      </c>
      <c r="I1269">
        <v>2.711351378221302E-8</v>
      </c>
    </row>
    <row r="1270" spans="1:9" x14ac:dyDescent="0.3">
      <c r="A1270" s="71">
        <v>1268</v>
      </c>
      <c r="B1270" t="s">
        <v>1034</v>
      </c>
      <c r="C1270" t="s">
        <v>312</v>
      </c>
      <c r="D1270" t="s">
        <v>170</v>
      </c>
      <c r="E1270" t="s">
        <v>37</v>
      </c>
      <c r="F1270" t="s">
        <v>171</v>
      </c>
      <c r="G1270">
        <v>1.6375137049677449E-10</v>
      </c>
      <c r="H1270">
        <v>1.1979958927780951E-9</v>
      </c>
      <c r="I1270">
        <v>1.407394069127836E-9</v>
      </c>
    </row>
    <row r="1271" spans="1:9" x14ac:dyDescent="0.3">
      <c r="A1271" s="71">
        <v>1269</v>
      </c>
      <c r="B1271" t="s">
        <v>1035</v>
      </c>
      <c r="C1271" t="s">
        <v>169</v>
      </c>
      <c r="D1271" t="s">
        <v>170</v>
      </c>
      <c r="E1271" t="s">
        <v>37</v>
      </c>
      <c r="F1271" t="s">
        <v>171</v>
      </c>
      <c r="G1271">
        <v>0</v>
      </c>
      <c r="H1271">
        <v>0</v>
      </c>
      <c r="I1271">
        <v>0</v>
      </c>
    </row>
    <row r="1272" spans="1:9" x14ac:dyDescent="0.3">
      <c r="A1272" s="71">
        <v>1270</v>
      </c>
      <c r="B1272" t="s">
        <v>1036</v>
      </c>
      <c r="C1272" t="s">
        <v>367</v>
      </c>
      <c r="D1272" t="s">
        <v>170</v>
      </c>
      <c r="E1272" t="s">
        <v>37</v>
      </c>
      <c r="F1272" t="s">
        <v>171</v>
      </c>
      <c r="G1272">
        <v>0</v>
      </c>
      <c r="H1272">
        <v>0</v>
      </c>
      <c r="I1272">
        <v>0</v>
      </c>
    </row>
    <row r="1273" spans="1:9" x14ac:dyDescent="0.3">
      <c r="A1273" s="71">
        <v>1271</v>
      </c>
      <c r="B1273" t="s">
        <v>484</v>
      </c>
      <c r="C1273" t="s">
        <v>364</v>
      </c>
      <c r="D1273" t="s">
        <v>170</v>
      </c>
      <c r="E1273" t="s">
        <v>37</v>
      </c>
      <c r="F1273" t="s">
        <v>171</v>
      </c>
      <c r="G1273">
        <v>3.6711148853018548E-4</v>
      </c>
      <c r="H1273">
        <v>2.2077547371046231E-3</v>
      </c>
      <c r="I1273">
        <v>4.3258083872281614E-3</v>
      </c>
    </row>
    <row r="1274" spans="1:9" x14ac:dyDescent="0.3">
      <c r="A1274" s="71">
        <v>1272</v>
      </c>
      <c r="B1274" t="s">
        <v>778</v>
      </c>
      <c r="C1274" t="s">
        <v>364</v>
      </c>
      <c r="D1274" t="s">
        <v>170</v>
      </c>
      <c r="E1274" t="s">
        <v>37</v>
      </c>
      <c r="F1274" t="s">
        <v>171</v>
      </c>
      <c r="G1274">
        <v>1.0984730532979481E-10</v>
      </c>
      <c r="H1274">
        <v>1.048485895384457E-9</v>
      </c>
      <c r="I1274">
        <v>8.9222469189182012E-10</v>
      </c>
    </row>
    <row r="1275" spans="1:9" x14ac:dyDescent="0.3">
      <c r="A1275" s="71">
        <v>1273</v>
      </c>
      <c r="B1275" t="s">
        <v>774</v>
      </c>
      <c r="C1275" t="s">
        <v>369</v>
      </c>
      <c r="D1275" t="s">
        <v>170</v>
      </c>
      <c r="E1275" t="s">
        <v>37</v>
      </c>
      <c r="F1275" t="s">
        <v>171</v>
      </c>
      <c r="G1275">
        <v>0</v>
      </c>
      <c r="H1275">
        <v>0</v>
      </c>
      <c r="I1275">
        <v>0</v>
      </c>
    </row>
    <row r="1276" spans="1:9" x14ac:dyDescent="0.3">
      <c r="A1276" s="71">
        <v>1274</v>
      </c>
      <c r="B1276" t="s">
        <v>1037</v>
      </c>
      <c r="C1276" t="s">
        <v>297</v>
      </c>
      <c r="D1276" t="s">
        <v>170</v>
      </c>
      <c r="E1276" t="s">
        <v>37</v>
      </c>
      <c r="F1276" t="s">
        <v>171</v>
      </c>
      <c r="G1276">
        <v>3.2072360728769969E-8</v>
      </c>
      <c r="H1276">
        <v>1.4807273208683021E-7</v>
      </c>
      <c r="I1276">
        <v>1.112097495257517E-7</v>
      </c>
    </row>
    <row r="1277" spans="1:9" x14ac:dyDescent="0.3">
      <c r="A1277" s="71">
        <v>1275</v>
      </c>
      <c r="B1277" t="s">
        <v>1037</v>
      </c>
      <c r="C1277" t="s">
        <v>367</v>
      </c>
      <c r="D1277" t="s">
        <v>170</v>
      </c>
      <c r="E1277" t="s">
        <v>37</v>
      </c>
      <c r="F1277" t="s">
        <v>171</v>
      </c>
      <c r="G1277">
        <v>1.0148269409138791E-21</v>
      </c>
      <c r="H1277">
        <v>2.3920902810711411E-21</v>
      </c>
      <c r="I1277">
        <v>2.8867894844788009E-21</v>
      </c>
    </row>
    <row r="1278" spans="1:9" x14ac:dyDescent="0.3">
      <c r="A1278" s="71">
        <v>1276</v>
      </c>
      <c r="B1278" t="s">
        <v>1038</v>
      </c>
      <c r="C1278" t="s">
        <v>297</v>
      </c>
      <c r="D1278" t="s">
        <v>170</v>
      </c>
      <c r="E1278" t="s">
        <v>37</v>
      </c>
      <c r="F1278" t="s">
        <v>171</v>
      </c>
      <c r="G1278">
        <v>0</v>
      </c>
      <c r="H1278">
        <v>0</v>
      </c>
      <c r="I1278">
        <v>0</v>
      </c>
    </row>
    <row r="1279" spans="1:9" x14ac:dyDescent="0.3">
      <c r="A1279" s="71">
        <v>1277</v>
      </c>
      <c r="B1279" t="s">
        <v>1038</v>
      </c>
      <c r="C1279" t="s">
        <v>367</v>
      </c>
      <c r="D1279" t="s">
        <v>170</v>
      </c>
      <c r="E1279" t="s">
        <v>37</v>
      </c>
      <c r="F1279" t="s">
        <v>171</v>
      </c>
      <c r="G1279">
        <v>0</v>
      </c>
      <c r="H1279">
        <v>0</v>
      </c>
      <c r="I1279">
        <v>0</v>
      </c>
    </row>
    <row r="1280" spans="1:9" x14ac:dyDescent="0.3">
      <c r="A1280" s="71">
        <v>1278</v>
      </c>
      <c r="B1280" t="s">
        <v>583</v>
      </c>
      <c r="C1280" t="s">
        <v>297</v>
      </c>
      <c r="D1280" t="s">
        <v>170</v>
      </c>
      <c r="E1280" t="s">
        <v>37</v>
      </c>
      <c r="F1280" t="s">
        <v>171</v>
      </c>
      <c r="G1280">
        <v>3.0779027858987439E-9</v>
      </c>
      <c r="H1280">
        <v>1.4202118886859609E-8</v>
      </c>
      <c r="I1280">
        <v>1.067258736397146E-8</v>
      </c>
    </row>
    <row r="1281" spans="1:9" x14ac:dyDescent="0.3">
      <c r="A1281" s="71">
        <v>1279</v>
      </c>
      <c r="B1281" t="s">
        <v>801</v>
      </c>
      <c r="C1281" t="s">
        <v>367</v>
      </c>
      <c r="D1281" t="s">
        <v>170</v>
      </c>
      <c r="E1281" t="s">
        <v>37</v>
      </c>
      <c r="F1281" t="s">
        <v>171</v>
      </c>
      <c r="G1281">
        <v>1.391204826542998E-21</v>
      </c>
      <c r="H1281">
        <v>3.7803068917571903E-21</v>
      </c>
      <c r="I1281">
        <v>4.0560988312821411E-21</v>
      </c>
    </row>
    <row r="1282" spans="1:9" x14ac:dyDescent="0.3">
      <c r="A1282" s="71">
        <v>1280</v>
      </c>
      <c r="B1282" t="s">
        <v>709</v>
      </c>
      <c r="C1282" t="s">
        <v>367</v>
      </c>
      <c r="D1282" t="s">
        <v>170</v>
      </c>
      <c r="E1282" t="s">
        <v>37</v>
      </c>
      <c r="F1282" t="s">
        <v>171</v>
      </c>
      <c r="G1282">
        <v>0</v>
      </c>
      <c r="H1282">
        <v>0</v>
      </c>
      <c r="I1282">
        <v>0</v>
      </c>
    </row>
    <row r="1283" spans="1:9" x14ac:dyDescent="0.3">
      <c r="A1283" s="71">
        <v>1281</v>
      </c>
      <c r="B1283" t="s">
        <v>718</v>
      </c>
      <c r="C1283" t="s">
        <v>369</v>
      </c>
      <c r="D1283" t="s">
        <v>170</v>
      </c>
      <c r="E1283" t="s">
        <v>37</v>
      </c>
      <c r="F1283" t="s">
        <v>171</v>
      </c>
      <c r="G1283">
        <v>1.42557779838548E-9</v>
      </c>
      <c r="H1283">
        <v>1.361083534954761E-8</v>
      </c>
      <c r="I1283">
        <v>1.1580322131342721E-8</v>
      </c>
    </row>
    <row r="1284" spans="1:9" x14ac:dyDescent="0.3">
      <c r="A1284" s="71">
        <v>1282</v>
      </c>
      <c r="B1284" t="s">
        <v>1028</v>
      </c>
      <c r="C1284" t="s">
        <v>367</v>
      </c>
      <c r="D1284" t="s">
        <v>170</v>
      </c>
      <c r="E1284" t="s">
        <v>37</v>
      </c>
      <c r="F1284" t="s">
        <v>171</v>
      </c>
      <c r="G1284">
        <v>1.091969405572798E-10</v>
      </c>
      <c r="H1284">
        <v>7.2614835421239577E-10</v>
      </c>
      <c r="I1284">
        <v>4.1491610310697703E-10</v>
      </c>
    </row>
    <row r="1285" spans="1:9" x14ac:dyDescent="0.3">
      <c r="A1285" s="71">
        <v>1283</v>
      </c>
      <c r="B1285" t="s">
        <v>1029</v>
      </c>
      <c r="C1285" t="s">
        <v>367</v>
      </c>
      <c r="D1285" t="s">
        <v>170</v>
      </c>
      <c r="E1285" t="s">
        <v>37</v>
      </c>
      <c r="F1285" t="s">
        <v>171</v>
      </c>
      <c r="G1285">
        <v>3.6508121267517299E-10</v>
      </c>
      <c r="H1285">
        <v>2.4277522830327078E-9</v>
      </c>
      <c r="I1285">
        <v>1.3872007155867319E-9</v>
      </c>
    </row>
    <row r="1286" spans="1:9" x14ac:dyDescent="0.3">
      <c r="A1286" s="71">
        <v>1284</v>
      </c>
      <c r="B1286" t="s">
        <v>1030</v>
      </c>
      <c r="C1286" t="s">
        <v>367</v>
      </c>
      <c r="D1286" t="s">
        <v>170</v>
      </c>
      <c r="E1286" t="s">
        <v>37</v>
      </c>
      <c r="F1286" t="s">
        <v>171</v>
      </c>
      <c r="G1286">
        <v>7.645422829223932E-11</v>
      </c>
      <c r="H1286">
        <v>5.0841270610390123E-10</v>
      </c>
      <c r="I1286">
        <v>2.905034729653123E-10</v>
      </c>
    </row>
    <row r="1287" spans="1:9" x14ac:dyDescent="0.3">
      <c r="A1287" s="71">
        <v>1285</v>
      </c>
      <c r="B1287" t="s">
        <v>1039</v>
      </c>
      <c r="C1287" t="s">
        <v>367</v>
      </c>
      <c r="D1287" t="s">
        <v>170</v>
      </c>
      <c r="E1287" t="s">
        <v>37</v>
      </c>
      <c r="F1287" t="s">
        <v>171</v>
      </c>
      <c r="G1287">
        <v>3.4379845078542731E-5</v>
      </c>
      <c r="H1287">
        <v>2.2862241189606819E-4</v>
      </c>
      <c r="I1287">
        <v>1.3063325101073461E-4</v>
      </c>
    </row>
    <row r="1288" spans="1:9" x14ac:dyDescent="0.3">
      <c r="A1288" s="71">
        <v>1286</v>
      </c>
      <c r="B1288" t="s">
        <v>1031</v>
      </c>
      <c r="C1288" t="s">
        <v>367</v>
      </c>
      <c r="D1288" t="s">
        <v>170</v>
      </c>
      <c r="E1288" t="s">
        <v>37</v>
      </c>
      <c r="F1288" t="s">
        <v>171</v>
      </c>
      <c r="G1288">
        <v>1.2671428520289331E-5</v>
      </c>
      <c r="H1288">
        <v>8.4263688328469705E-5</v>
      </c>
      <c r="I1288">
        <v>4.8147683585420811E-5</v>
      </c>
    </row>
    <row r="1289" spans="1:9" x14ac:dyDescent="0.3">
      <c r="A1289" s="71">
        <v>1287</v>
      </c>
      <c r="B1289" t="s">
        <v>1032</v>
      </c>
      <c r="C1289" t="s">
        <v>367</v>
      </c>
      <c r="D1289" t="s">
        <v>170</v>
      </c>
      <c r="E1289" t="s">
        <v>37</v>
      </c>
      <c r="F1289" t="s">
        <v>171</v>
      </c>
      <c r="G1289">
        <v>1.2000203172738631E-9</v>
      </c>
      <c r="H1289">
        <v>7.9800109230467932E-9</v>
      </c>
      <c r="I1289">
        <v>4.5597225632128711E-9</v>
      </c>
    </row>
    <row r="1290" spans="1:9" x14ac:dyDescent="0.3">
      <c r="A1290" s="71">
        <v>1288</v>
      </c>
      <c r="B1290" t="s">
        <v>1040</v>
      </c>
      <c r="C1290" t="s">
        <v>367</v>
      </c>
      <c r="D1290" t="s">
        <v>170</v>
      </c>
      <c r="E1290" t="s">
        <v>37</v>
      </c>
      <c r="F1290" t="s">
        <v>171</v>
      </c>
      <c r="G1290">
        <v>2.5408342323000771E-6</v>
      </c>
      <c r="H1290">
        <v>1.6896284700811441E-5</v>
      </c>
      <c r="I1290">
        <v>9.6544191891079055E-6</v>
      </c>
    </row>
    <row r="1291" spans="1:9" x14ac:dyDescent="0.3">
      <c r="A1291" s="71">
        <v>1289</v>
      </c>
      <c r="B1291" t="s">
        <v>1034</v>
      </c>
      <c r="C1291" t="s">
        <v>367</v>
      </c>
      <c r="D1291" t="s">
        <v>170</v>
      </c>
      <c r="E1291" t="s">
        <v>37</v>
      </c>
      <c r="F1291" t="s">
        <v>171</v>
      </c>
      <c r="G1291">
        <v>2.5899482259118081E-5</v>
      </c>
      <c r="H1291">
        <v>1.722288767566555E-4</v>
      </c>
      <c r="I1291">
        <v>9.8410378501655272E-5</v>
      </c>
    </row>
    <row r="1292" spans="1:9" x14ac:dyDescent="0.3">
      <c r="A1292" s="71">
        <v>1290</v>
      </c>
      <c r="B1292" t="s">
        <v>1025</v>
      </c>
      <c r="C1292" t="s">
        <v>367</v>
      </c>
      <c r="D1292" t="s">
        <v>170</v>
      </c>
      <c r="E1292" t="s">
        <v>37</v>
      </c>
      <c r="F1292" t="s">
        <v>171</v>
      </c>
      <c r="G1292">
        <v>1.7353636380699001E-6</v>
      </c>
      <c r="H1292">
        <v>1.153998860511636E-5</v>
      </c>
      <c r="I1292">
        <v>6.5938689720340907E-6</v>
      </c>
    </row>
    <row r="1293" spans="1:9" x14ac:dyDescent="0.3">
      <c r="A1293" s="71">
        <v>1291</v>
      </c>
      <c r="B1293" t="s">
        <v>1026</v>
      </c>
      <c r="C1293" t="s">
        <v>367</v>
      </c>
      <c r="D1293" t="s">
        <v>170</v>
      </c>
      <c r="E1293" t="s">
        <v>37</v>
      </c>
      <c r="F1293" t="s">
        <v>171</v>
      </c>
      <c r="G1293">
        <v>6.5485421428242447E-9</v>
      </c>
      <c r="H1293">
        <v>4.354712755902897E-8</v>
      </c>
      <c r="I1293">
        <v>2.4882524849756561E-8</v>
      </c>
    </row>
    <row r="1294" spans="1:9" x14ac:dyDescent="0.3">
      <c r="A1294" s="71">
        <v>1292</v>
      </c>
      <c r="B1294" t="s">
        <v>541</v>
      </c>
      <c r="C1294" t="s">
        <v>367</v>
      </c>
      <c r="D1294" t="s">
        <v>170</v>
      </c>
      <c r="E1294" t="s">
        <v>37</v>
      </c>
      <c r="F1294" t="s">
        <v>171</v>
      </c>
      <c r="G1294">
        <v>7.9564784988032669E-10</v>
      </c>
      <c r="H1294">
        <v>5.2909758622819974E-9</v>
      </c>
      <c r="I1294">
        <v>3.0232266914548081E-9</v>
      </c>
    </row>
    <row r="1295" spans="1:9" x14ac:dyDescent="0.3">
      <c r="A1295" s="71">
        <v>1293</v>
      </c>
      <c r="B1295" t="s">
        <v>1027</v>
      </c>
      <c r="C1295" t="s">
        <v>367</v>
      </c>
      <c r="D1295" t="s">
        <v>170</v>
      </c>
      <c r="E1295" t="s">
        <v>37</v>
      </c>
      <c r="F1295" t="s">
        <v>171</v>
      </c>
      <c r="G1295">
        <v>7.7600218374771092E-10</v>
      </c>
      <c r="H1295">
        <v>5.1603342155798031E-9</v>
      </c>
      <c r="I1295">
        <v>2.9485789660460402E-9</v>
      </c>
    </row>
    <row r="1296" spans="1:9" x14ac:dyDescent="0.3">
      <c r="A1296" s="71">
        <v>1294</v>
      </c>
      <c r="B1296" t="s">
        <v>1019</v>
      </c>
      <c r="C1296" t="s">
        <v>184</v>
      </c>
      <c r="D1296" t="s">
        <v>170</v>
      </c>
      <c r="E1296" t="s">
        <v>37</v>
      </c>
      <c r="F1296" t="s">
        <v>171</v>
      </c>
      <c r="G1296">
        <v>1.10991348254627E-2</v>
      </c>
      <c r="H1296">
        <v>0.19068051104076</v>
      </c>
      <c r="I1296">
        <v>0.1093517106858482</v>
      </c>
    </row>
    <row r="1297" spans="1:9" x14ac:dyDescent="0.3">
      <c r="A1297" s="71">
        <v>1295</v>
      </c>
      <c r="B1297" t="s">
        <v>24</v>
      </c>
      <c r="C1297" t="s">
        <v>312</v>
      </c>
      <c r="D1297" t="s">
        <v>170</v>
      </c>
      <c r="E1297" t="s">
        <v>37</v>
      </c>
      <c r="F1297" t="s">
        <v>171</v>
      </c>
      <c r="G1297">
        <v>0</v>
      </c>
      <c r="H1297">
        <v>0</v>
      </c>
      <c r="I1297">
        <v>0</v>
      </c>
    </row>
    <row r="1298" spans="1:9" x14ac:dyDescent="0.3">
      <c r="A1298" s="71">
        <v>1296</v>
      </c>
      <c r="B1298" t="s">
        <v>319</v>
      </c>
      <c r="C1298" t="s">
        <v>369</v>
      </c>
      <c r="D1298" t="s">
        <v>170</v>
      </c>
      <c r="E1298" t="s">
        <v>37</v>
      </c>
      <c r="F1298" t="s">
        <v>171</v>
      </c>
      <c r="G1298">
        <v>1.609894229449087E-15</v>
      </c>
      <c r="H1298">
        <v>7.3448668725513666E-15</v>
      </c>
      <c r="I1298">
        <v>5.4898374800850973E-15</v>
      </c>
    </row>
    <row r="1299" spans="1:9" x14ac:dyDescent="0.3">
      <c r="A1299" s="71">
        <v>1297</v>
      </c>
      <c r="B1299" t="s">
        <v>978</v>
      </c>
      <c r="C1299" t="s">
        <v>312</v>
      </c>
      <c r="D1299" t="s">
        <v>170</v>
      </c>
      <c r="E1299" t="s">
        <v>37</v>
      </c>
      <c r="F1299" t="s">
        <v>171</v>
      </c>
      <c r="G1299">
        <v>6.3498779473024859E-8</v>
      </c>
      <c r="H1299">
        <v>1.8056883613355509E-7</v>
      </c>
      <c r="I1299">
        <v>2.275854504588612E-7</v>
      </c>
    </row>
    <row r="1300" spans="1:9" x14ac:dyDescent="0.3">
      <c r="A1300" s="71">
        <v>1298</v>
      </c>
      <c r="B1300" t="s">
        <v>654</v>
      </c>
      <c r="C1300" t="s">
        <v>367</v>
      </c>
      <c r="D1300" t="s">
        <v>170</v>
      </c>
      <c r="E1300" t="s">
        <v>37</v>
      </c>
      <c r="F1300" t="s">
        <v>171</v>
      </c>
      <c r="G1300">
        <v>3.6070690191577018E-12</v>
      </c>
      <c r="H1300">
        <v>2.631550665173511E-11</v>
      </c>
      <c r="I1300">
        <v>4.081980286780098E-11</v>
      </c>
    </row>
    <row r="1301" spans="1:9" x14ac:dyDescent="0.3">
      <c r="A1301" s="71">
        <v>1299</v>
      </c>
      <c r="B1301" t="s">
        <v>654</v>
      </c>
      <c r="C1301" t="s">
        <v>179</v>
      </c>
      <c r="D1301" t="s">
        <v>170</v>
      </c>
      <c r="E1301" t="s">
        <v>37</v>
      </c>
      <c r="F1301" t="s">
        <v>171</v>
      </c>
      <c r="G1301">
        <v>7.5760729944983634E-9</v>
      </c>
      <c r="H1301">
        <v>7.531527389909062E-8</v>
      </c>
      <c r="I1301">
        <v>5.034304740603834E-8</v>
      </c>
    </row>
    <row r="1302" spans="1:9" x14ac:dyDescent="0.3">
      <c r="A1302" s="71">
        <v>1300</v>
      </c>
      <c r="B1302" t="s">
        <v>1041</v>
      </c>
      <c r="C1302" t="s">
        <v>297</v>
      </c>
      <c r="D1302" t="s">
        <v>170</v>
      </c>
      <c r="E1302" t="s">
        <v>37</v>
      </c>
      <c r="F1302" t="s">
        <v>171</v>
      </c>
      <c r="G1302">
        <v>1.702269007839924E-17</v>
      </c>
      <c r="H1302">
        <v>5.5414131684254449E-17</v>
      </c>
      <c r="I1302">
        <v>2.752851885040339E-17</v>
      </c>
    </row>
    <row r="1303" spans="1:9" x14ac:dyDescent="0.3">
      <c r="A1303" s="71">
        <v>1301</v>
      </c>
      <c r="B1303" t="s">
        <v>1041</v>
      </c>
      <c r="C1303" t="s">
        <v>184</v>
      </c>
      <c r="D1303" t="s">
        <v>170</v>
      </c>
      <c r="E1303" t="s">
        <v>37</v>
      </c>
      <c r="F1303" t="s">
        <v>171</v>
      </c>
      <c r="G1303">
        <v>8.7594005785309994E-16</v>
      </c>
      <c r="H1303">
        <v>5.3568149701127908E-15</v>
      </c>
      <c r="I1303">
        <v>2.7719151261169118E-15</v>
      </c>
    </row>
    <row r="1304" spans="1:9" x14ac:dyDescent="0.3">
      <c r="A1304" s="71">
        <v>1302</v>
      </c>
      <c r="B1304" t="s">
        <v>1041</v>
      </c>
      <c r="C1304" t="s">
        <v>179</v>
      </c>
      <c r="D1304" t="s">
        <v>170</v>
      </c>
      <c r="E1304" t="s">
        <v>37</v>
      </c>
      <c r="F1304" t="s">
        <v>171</v>
      </c>
      <c r="G1304">
        <v>2.6235733860810881E-17</v>
      </c>
      <c r="H1304">
        <v>1.640693557406202E-16</v>
      </c>
      <c r="I1304">
        <v>8.4983947495814742E-17</v>
      </c>
    </row>
    <row r="1305" spans="1:9" x14ac:dyDescent="0.3">
      <c r="A1305" s="71">
        <v>1303</v>
      </c>
      <c r="B1305" t="s">
        <v>1041</v>
      </c>
      <c r="C1305" t="s">
        <v>367</v>
      </c>
      <c r="D1305" t="s">
        <v>170</v>
      </c>
      <c r="E1305" t="s">
        <v>37</v>
      </c>
      <c r="F1305" t="s">
        <v>171</v>
      </c>
      <c r="G1305">
        <v>1.0769976278361549E-19</v>
      </c>
      <c r="H1305">
        <v>6.730006853763628E-19</v>
      </c>
      <c r="I1305">
        <v>3.4858613593494422E-19</v>
      </c>
    </row>
    <row r="1306" spans="1:9" x14ac:dyDescent="0.3">
      <c r="A1306" s="71">
        <v>1304</v>
      </c>
      <c r="B1306" t="s">
        <v>530</v>
      </c>
      <c r="C1306" t="s">
        <v>367</v>
      </c>
      <c r="D1306" t="s">
        <v>170</v>
      </c>
      <c r="E1306" t="s">
        <v>37</v>
      </c>
      <c r="F1306" t="s">
        <v>171</v>
      </c>
      <c r="G1306">
        <v>5.670285661936428E-15</v>
      </c>
      <c r="H1306">
        <v>2.1954345587510131E-13</v>
      </c>
      <c r="I1306">
        <v>6.7176424577955204E-14</v>
      </c>
    </row>
    <row r="1307" spans="1:9" x14ac:dyDescent="0.3">
      <c r="A1307" s="71">
        <v>1305</v>
      </c>
      <c r="B1307" t="s">
        <v>530</v>
      </c>
      <c r="C1307" t="s">
        <v>179</v>
      </c>
      <c r="D1307" t="s">
        <v>170</v>
      </c>
      <c r="E1307" t="s">
        <v>37</v>
      </c>
      <c r="F1307" t="s">
        <v>171</v>
      </c>
      <c r="G1307">
        <v>2.573513337000366E-11</v>
      </c>
      <c r="H1307">
        <v>2.3379099351211178E-10</v>
      </c>
      <c r="I1307">
        <v>1.009482042572786E-10</v>
      </c>
    </row>
    <row r="1308" spans="1:9" x14ac:dyDescent="0.3">
      <c r="A1308" s="71">
        <v>1306</v>
      </c>
      <c r="B1308" t="s">
        <v>553</v>
      </c>
      <c r="C1308" t="s">
        <v>367</v>
      </c>
      <c r="D1308" t="s">
        <v>170</v>
      </c>
      <c r="E1308" t="s">
        <v>37</v>
      </c>
      <c r="F1308" t="s">
        <v>171</v>
      </c>
      <c r="G1308">
        <v>2.1243117665841142E-18</v>
      </c>
      <c r="H1308">
        <v>8.2189697758408772E-17</v>
      </c>
      <c r="I1308">
        <v>2.515209585502202E-17</v>
      </c>
    </row>
    <row r="1309" spans="1:9" x14ac:dyDescent="0.3">
      <c r="A1309" s="71">
        <v>1307</v>
      </c>
      <c r="B1309" t="s">
        <v>553</v>
      </c>
      <c r="C1309" t="s">
        <v>179</v>
      </c>
      <c r="D1309" t="s">
        <v>170</v>
      </c>
      <c r="E1309" t="s">
        <v>37</v>
      </c>
      <c r="F1309" t="s">
        <v>171</v>
      </c>
      <c r="G1309">
        <v>1.7058717782467939E-16</v>
      </c>
      <c r="H1309">
        <v>6.600023933739717E-15</v>
      </c>
      <c r="I1309">
        <v>2.0197718181728212E-15</v>
      </c>
    </row>
    <row r="1310" spans="1:9" x14ac:dyDescent="0.3">
      <c r="A1310" s="71">
        <v>1308</v>
      </c>
      <c r="B1310" t="s">
        <v>589</v>
      </c>
      <c r="C1310" t="s">
        <v>367</v>
      </c>
      <c r="D1310" t="s">
        <v>170</v>
      </c>
      <c r="E1310" t="s">
        <v>37</v>
      </c>
      <c r="F1310" t="s">
        <v>171</v>
      </c>
      <c r="G1310">
        <v>6.2146981108904166E-16</v>
      </c>
      <c r="H1310">
        <v>2.406221489492078E-14</v>
      </c>
      <c r="I1310">
        <v>7.3626132679910862E-15</v>
      </c>
    </row>
    <row r="1311" spans="1:9" x14ac:dyDescent="0.3">
      <c r="A1311" s="71">
        <v>1309</v>
      </c>
      <c r="B1311" t="s">
        <v>589</v>
      </c>
      <c r="C1311" t="s">
        <v>179</v>
      </c>
      <c r="D1311" t="s">
        <v>170</v>
      </c>
      <c r="E1311" t="s">
        <v>37</v>
      </c>
      <c r="F1311" t="s">
        <v>171</v>
      </c>
      <c r="G1311">
        <v>1.5536568474127161E-13</v>
      </c>
      <c r="H1311">
        <v>6.0154851329525761E-12</v>
      </c>
      <c r="I1311">
        <v>1.8406323339783191E-12</v>
      </c>
    </row>
    <row r="1312" spans="1:9" x14ac:dyDescent="0.3">
      <c r="A1312" s="71">
        <v>1310</v>
      </c>
      <c r="B1312" t="s">
        <v>600</v>
      </c>
      <c r="C1312" t="s">
        <v>297</v>
      </c>
      <c r="D1312" t="s">
        <v>170</v>
      </c>
      <c r="E1312" t="s">
        <v>37</v>
      </c>
      <c r="F1312" t="s">
        <v>171</v>
      </c>
      <c r="G1312">
        <v>4.2524668379284358E-14</v>
      </c>
      <c r="H1312">
        <v>1.6464800893508779E-12</v>
      </c>
      <c r="I1312">
        <v>5.0379386350928457E-13</v>
      </c>
    </row>
    <row r="1313" spans="1:9" x14ac:dyDescent="0.3">
      <c r="A1313" s="71">
        <v>1311</v>
      </c>
      <c r="B1313" t="s">
        <v>600</v>
      </c>
      <c r="C1313" t="s">
        <v>367</v>
      </c>
      <c r="D1313" t="s">
        <v>170</v>
      </c>
      <c r="E1313" t="s">
        <v>37</v>
      </c>
      <c r="F1313" t="s">
        <v>171</v>
      </c>
      <c r="G1313">
        <v>1.8760779032011079E-16</v>
      </c>
      <c r="H1313">
        <v>7.2638426089060783E-15</v>
      </c>
      <c r="I1313">
        <v>2.2226076980729202E-15</v>
      </c>
    </row>
    <row r="1314" spans="1:9" x14ac:dyDescent="0.3">
      <c r="A1314" s="71">
        <v>1312</v>
      </c>
      <c r="B1314" t="s">
        <v>1042</v>
      </c>
      <c r="C1314" t="s">
        <v>184</v>
      </c>
      <c r="D1314" t="s">
        <v>170</v>
      </c>
      <c r="E1314" t="s">
        <v>37</v>
      </c>
      <c r="F1314" t="s">
        <v>171</v>
      </c>
      <c r="G1314">
        <v>1.6630677616821409E-9</v>
      </c>
      <c r="H1314">
        <v>1.222743584926781E-8</v>
      </c>
      <c r="I1314">
        <v>1.8821889730299408E-8</v>
      </c>
    </row>
    <row r="1315" spans="1:9" x14ac:dyDescent="0.3">
      <c r="A1315" s="71">
        <v>1313</v>
      </c>
      <c r="B1315" t="s">
        <v>1043</v>
      </c>
      <c r="C1315" t="s">
        <v>184</v>
      </c>
      <c r="D1315" t="s">
        <v>170</v>
      </c>
      <c r="E1315" t="s">
        <v>37</v>
      </c>
      <c r="F1315" t="s">
        <v>171</v>
      </c>
      <c r="G1315">
        <v>2.3131361824761479E-15</v>
      </c>
      <c r="H1315">
        <v>8.9187862246739803E-14</v>
      </c>
      <c r="I1315">
        <v>2.73116763185058E-14</v>
      </c>
    </row>
    <row r="1316" spans="1:9" x14ac:dyDescent="0.3">
      <c r="A1316" s="71">
        <v>1314</v>
      </c>
      <c r="B1316" t="s">
        <v>996</v>
      </c>
      <c r="C1316" t="s">
        <v>179</v>
      </c>
      <c r="D1316" t="s">
        <v>170</v>
      </c>
      <c r="E1316" t="s">
        <v>37</v>
      </c>
      <c r="F1316" t="s">
        <v>171</v>
      </c>
      <c r="G1316">
        <v>3.4810437314355839E-12</v>
      </c>
      <c r="H1316">
        <v>2.709371141297998E-11</v>
      </c>
      <c r="I1316">
        <v>3.8341879734888988E-11</v>
      </c>
    </row>
    <row r="1317" spans="1:9" x14ac:dyDescent="0.3">
      <c r="A1317" s="71">
        <v>1315</v>
      </c>
      <c r="B1317" t="s">
        <v>772</v>
      </c>
      <c r="C1317" t="s">
        <v>367</v>
      </c>
      <c r="D1317" t="s">
        <v>170</v>
      </c>
      <c r="E1317" t="s">
        <v>37</v>
      </c>
      <c r="F1317" t="s">
        <v>171</v>
      </c>
      <c r="G1317">
        <v>3.4626694670049958E-17</v>
      </c>
      <c r="H1317">
        <v>1.340684490245748E-15</v>
      </c>
      <c r="I1317">
        <v>4.102258042762162E-16</v>
      </c>
    </row>
    <row r="1318" spans="1:9" x14ac:dyDescent="0.3">
      <c r="A1318" s="71">
        <v>1316</v>
      </c>
      <c r="B1318" t="s">
        <v>772</v>
      </c>
      <c r="C1318" t="s">
        <v>179</v>
      </c>
      <c r="D1318" t="s">
        <v>170</v>
      </c>
      <c r="E1318" t="s">
        <v>37</v>
      </c>
      <c r="F1318" t="s">
        <v>171</v>
      </c>
      <c r="G1318">
        <v>2.0654879243911549E-14</v>
      </c>
      <c r="H1318">
        <v>7.9972050130019225E-13</v>
      </c>
      <c r="I1318">
        <v>2.4470036490636828E-13</v>
      </c>
    </row>
    <row r="1319" spans="1:9" x14ac:dyDescent="0.3">
      <c r="A1319" s="71">
        <v>1317</v>
      </c>
      <c r="B1319" t="s">
        <v>808</v>
      </c>
      <c r="C1319" t="s">
        <v>367</v>
      </c>
      <c r="D1319" t="s">
        <v>170</v>
      </c>
      <c r="E1319" t="s">
        <v>37</v>
      </c>
      <c r="F1319" t="s">
        <v>171</v>
      </c>
      <c r="G1319">
        <v>5.2574311848421084E-18</v>
      </c>
      <c r="H1319">
        <v>3.9070538514216632E-17</v>
      </c>
      <c r="I1319">
        <v>5.9406309450193062E-17</v>
      </c>
    </row>
    <row r="1320" spans="1:9" x14ac:dyDescent="0.3">
      <c r="A1320" s="71">
        <v>1318</v>
      </c>
      <c r="B1320" t="s">
        <v>808</v>
      </c>
      <c r="C1320" t="s">
        <v>179</v>
      </c>
      <c r="D1320" t="s">
        <v>170</v>
      </c>
      <c r="E1320" t="s">
        <v>37</v>
      </c>
      <c r="F1320" t="s">
        <v>171</v>
      </c>
      <c r="G1320">
        <v>6.411946408468177E-11</v>
      </c>
      <c r="H1320">
        <v>2.9590496582810971E-10</v>
      </c>
      <c r="I1320">
        <v>2.22335614929592E-10</v>
      </c>
    </row>
    <row r="1321" spans="1:9" x14ac:dyDescent="0.3">
      <c r="A1321" s="71">
        <v>1319</v>
      </c>
      <c r="B1321" t="s">
        <v>839</v>
      </c>
      <c r="C1321" t="s">
        <v>297</v>
      </c>
      <c r="D1321" t="s">
        <v>170</v>
      </c>
      <c r="E1321" t="s">
        <v>37</v>
      </c>
      <c r="F1321" t="s">
        <v>171</v>
      </c>
      <c r="G1321">
        <v>1.0895315987585651E-14</v>
      </c>
      <c r="H1321">
        <v>4.2184742509299051E-13</v>
      </c>
      <c r="I1321">
        <v>1.290778698264915E-13</v>
      </c>
    </row>
    <row r="1322" spans="1:9" x14ac:dyDescent="0.3">
      <c r="A1322" s="71">
        <v>1320</v>
      </c>
      <c r="B1322" t="s">
        <v>839</v>
      </c>
      <c r="C1322" t="s">
        <v>367</v>
      </c>
      <c r="D1322" t="s">
        <v>170</v>
      </c>
      <c r="E1322" t="s">
        <v>37</v>
      </c>
      <c r="F1322" t="s">
        <v>171</v>
      </c>
      <c r="G1322">
        <v>8.8937897378833499E-22</v>
      </c>
      <c r="H1322">
        <v>3.4435184883324403E-20</v>
      </c>
      <c r="I1322">
        <v>1.0536559099030919E-20</v>
      </c>
    </row>
    <row r="1323" spans="1:9" x14ac:dyDescent="0.3">
      <c r="A1323" s="71">
        <v>1321</v>
      </c>
      <c r="B1323" t="s">
        <v>839</v>
      </c>
      <c r="C1323" t="s">
        <v>179</v>
      </c>
      <c r="D1323" t="s">
        <v>170</v>
      </c>
      <c r="E1323" t="s">
        <v>37</v>
      </c>
      <c r="F1323" t="s">
        <v>171</v>
      </c>
      <c r="G1323">
        <v>5.3364151925585689E-20</v>
      </c>
      <c r="H1323">
        <v>2.066165806502395E-18</v>
      </c>
      <c r="I1323">
        <v>6.3221028801704888E-19</v>
      </c>
    </row>
    <row r="1324" spans="1:9" x14ac:dyDescent="0.3">
      <c r="A1324" s="71">
        <v>1322</v>
      </c>
      <c r="B1324" t="s">
        <v>676</v>
      </c>
      <c r="C1324" t="s">
        <v>367</v>
      </c>
      <c r="D1324" t="s">
        <v>170</v>
      </c>
      <c r="E1324" t="s">
        <v>37</v>
      </c>
      <c r="F1324" t="s">
        <v>171</v>
      </c>
      <c r="G1324">
        <v>6.5950065924889866E-17</v>
      </c>
      <c r="H1324">
        <v>1.5617553525770029E-16</v>
      </c>
      <c r="I1324">
        <v>1.8234504246078269E-16</v>
      </c>
    </row>
    <row r="1325" spans="1:9" x14ac:dyDescent="0.3">
      <c r="A1325" s="71">
        <v>1323</v>
      </c>
      <c r="B1325" t="s">
        <v>676</v>
      </c>
      <c r="C1325" t="s">
        <v>179</v>
      </c>
      <c r="D1325" t="s">
        <v>170</v>
      </c>
      <c r="E1325" t="s">
        <v>37</v>
      </c>
      <c r="F1325" t="s">
        <v>171</v>
      </c>
      <c r="G1325">
        <v>2.3260166081125439E-17</v>
      </c>
      <c r="H1325">
        <v>1.6913720541131519E-16</v>
      </c>
      <c r="I1325">
        <v>8.8649953042158824E-17</v>
      </c>
    </row>
    <row r="1326" spans="1:9" x14ac:dyDescent="0.3">
      <c r="A1326" s="71">
        <v>1324</v>
      </c>
      <c r="B1326" t="s">
        <v>676</v>
      </c>
      <c r="C1326" t="s">
        <v>297</v>
      </c>
      <c r="D1326" t="s">
        <v>170</v>
      </c>
      <c r="E1326" t="s">
        <v>37</v>
      </c>
      <c r="F1326" t="s">
        <v>171</v>
      </c>
      <c r="G1326">
        <v>3.8813937688321832E-17</v>
      </c>
      <c r="H1326">
        <v>1.308213517632496E-16</v>
      </c>
      <c r="I1326">
        <v>1.1581205158815669E-16</v>
      </c>
    </row>
    <row r="1327" spans="1:9" x14ac:dyDescent="0.3">
      <c r="A1327" s="71">
        <v>1325</v>
      </c>
      <c r="B1327" t="s">
        <v>547</v>
      </c>
      <c r="C1327" t="s">
        <v>297</v>
      </c>
      <c r="D1327" t="s">
        <v>170</v>
      </c>
      <c r="E1327" t="s">
        <v>37</v>
      </c>
      <c r="F1327" t="s">
        <v>171</v>
      </c>
      <c r="G1327">
        <v>7.3921449495237796E-17</v>
      </c>
      <c r="H1327">
        <v>2.1260768961829621E-16</v>
      </c>
      <c r="I1327">
        <v>2.1653853944015861E-16</v>
      </c>
    </row>
    <row r="1328" spans="1:9" x14ac:dyDescent="0.3">
      <c r="A1328" s="71">
        <v>1326</v>
      </c>
      <c r="B1328" t="s">
        <v>547</v>
      </c>
      <c r="C1328" t="s">
        <v>179</v>
      </c>
      <c r="D1328" t="s">
        <v>170</v>
      </c>
      <c r="E1328" t="s">
        <v>37</v>
      </c>
      <c r="F1328" t="s">
        <v>171</v>
      </c>
      <c r="G1328">
        <v>2.3774036155348071E-17</v>
      </c>
      <c r="H1328">
        <v>6.7132225048983898E-17</v>
      </c>
      <c r="I1328">
        <v>6.1556933577197226E-17</v>
      </c>
    </row>
    <row r="1329" spans="1:9" x14ac:dyDescent="0.3">
      <c r="A1329" s="71">
        <v>1327</v>
      </c>
      <c r="B1329" t="s">
        <v>547</v>
      </c>
      <c r="C1329" t="s">
        <v>367</v>
      </c>
      <c r="D1329" t="s">
        <v>170</v>
      </c>
      <c r="E1329" t="s">
        <v>37</v>
      </c>
      <c r="F1329" t="s">
        <v>171</v>
      </c>
      <c r="G1329">
        <v>2.2938021958519959E-20</v>
      </c>
      <c r="H1329">
        <v>5.6954207031195905E-20</v>
      </c>
      <c r="I1329">
        <v>3.1965762709434272E-20</v>
      </c>
    </row>
    <row r="1330" spans="1:9" x14ac:dyDescent="0.3">
      <c r="A1330" s="71">
        <v>1328</v>
      </c>
      <c r="B1330" t="s">
        <v>677</v>
      </c>
      <c r="C1330" t="s">
        <v>297</v>
      </c>
      <c r="D1330" t="s">
        <v>170</v>
      </c>
      <c r="E1330" t="s">
        <v>37</v>
      </c>
      <c r="F1330" t="s">
        <v>171</v>
      </c>
      <c r="G1330">
        <v>3.0932144712195697E-17</v>
      </c>
      <c r="H1330">
        <v>7.2995447223966066E-17</v>
      </c>
      <c r="I1330">
        <v>8.5663187334995593E-17</v>
      </c>
    </row>
    <row r="1331" spans="1:9" x14ac:dyDescent="0.3">
      <c r="A1331" s="71">
        <v>1329</v>
      </c>
      <c r="B1331" t="s">
        <v>677</v>
      </c>
      <c r="C1331" t="s">
        <v>179</v>
      </c>
      <c r="D1331" t="s">
        <v>170</v>
      </c>
      <c r="E1331" t="s">
        <v>37</v>
      </c>
      <c r="F1331" t="s">
        <v>171</v>
      </c>
      <c r="G1331">
        <v>3.0429429432319088E-19</v>
      </c>
      <c r="H1331">
        <v>7.1815959828968621E-19</v>
      </c>
      <c r="I1331">
        <v>8.4081299314332896E-19</v>
      </c>
    </row>
    <row r="1332" spans="1:9" x14ac:dyDescent="0.3">
      <c r="A1332" s="71">
        <v>1330</v>
      </c>
      <c r="B1332" t="s">
        <v>677</v>
      </c>
      <c r="C1332" t="s">
        <v>367</v>
      </c>
      <c r="D1332" t="s">
        <v>170</v>
      </c>
      <c r="E1332" t="s">
        <v>37</v>
      </c>
      <c r="F1332" t="s">
        <v>171</v>
      </c>
      <c r="G1332">
        <v>6.584396483115071E-17</v>
      </c>
      <c r="H1332">
        <v>1.5539710950450811E-16</v>
      </c>
      <c r="I1332">
        <v>1.8193919230729999E-16</v>
      </c>
    </row>
    <row r="1333" spans="1:9" x14ac:dyDescent="0.3">
      <c r="A1333" s="71">
        <v>1331</v>
      </c>
      <c r="B1333" t="s">
        <v>704</v>
      </c>
      <c r="C1333" t="s">
        <v>367</v>
      </c>
      <c r="D1333" t="s">
        <v>170</v>
      </c>
      <c r="E1333" t="s">
        <v>37</v>
      </c>
      <c r="F1333" t="s">
        <v>171</v>
      </c>
      <c r="G1333">
        <v>3.4712962001349321E-21</v>
      </c>
      <c r="H1333">
        <v>8.1823349065770357E-21</v>
      </c>
      <c r="I1333">
        <v>9.8744928459925626E-21</v>
      </c>
    </row>
    <row r="1334" spans="1:9" x14ac:dyDescent="0.3">
      <c r="A1334" s="71">
        <v>1332</v>
      </c>
      <c r="B1334" t="s">
        <v>671</v>
      </c>
      <c r="C1334" t="s">
        <v>297</v>
      </c>
      <c r="D1334" t="s">
        <v>170</v>
      </c>
      <c r="E1334" t="s">
        <v>37</v>
      </c>
      <c r="F1334" t="s">
        <v>171</v>
      </c>
      <c r="G1334">
        <v>3.5616383693820343E-8</v>
      </c>
      <c r="H1334">
        <v>1.6435549482220891E-7</v>
      </c>
      <c r="I1334">
        <v>1.2349922065891809E-7</v>
      </c>
    </row>
    <row r="1335" spans="1:9" x14ac:dyDescent="0.3">
      <c r="A1335" s="71">
        <v>1333</v>
      </c>
      <c r="B1335" t="s">
        <v>671</v>
      </c>
      <c r="C1335" t="s">
        <v>179</v>
      </c>
      <c r="D1335" t="s">
        <v>170</v>
      </c>
      <c r="E1335" t="s">
        <v>37</v>
      </c>
      <c r="F1335" t="s">
        <v>171</v>
      </c>
      <c r="G1335">
        <v>6.477720057318159E-13</v>
      </c>
      <c r="H1335">
        <v>2.9890875173193771E-12</v>
      </c>
      <c r="I1335">
        <v>2.246139791901545E-12</v>
      </c>
    </row>
    <row r="1336" spans="1:9" x14ac:dyDescent="0.3">
      <c r="A1336" s="71">
        <v>1334</v>
      </c>
      <c r="B1336" t="s">
        <v>671</v>
      </c>
      <c r="C1336" t="s">
        <v>367</v>
      </c>
      <c r="D1336" t="s">
        <v>170</v>
      </c>
      <c r="E1336" t="s">
        <v>37</v>
      </c>
      <c r="F1336" t="s">
        <v>171</v>
      </c>
      <c r="G1336">
        <v>2.3520464581026028E-25</v>
      </c>
      <c r="H1336">
        <v>5.5441053505702089E-25</v>
      </c>
      <c r="I1336">
        <v>6.6906609477001948E-25</v>
      </c>
    </row>
    <row r="1337" spans="1:9" x14ac:dyDescent="0.3">
      <c r="A1337" s="71">
        <v>1335</v>
      </c>
      <c r="B1337" t="s">
        <v>932</v>
      </c>
      <c r="C1337" t="s">
        <v>179</v>
      </c>
      <c r="D1337" t="s">
        <v>170</v>
      </c>
      <c r="E1337" t="s">
        <v>37</v>
      </c>
      <c r="F1337" t="s">
        <v>171</v>
      </c>
      <c r="G1337">
        <v>6.6703894013993607E-11</v>
      </c>
      <c r="H1337">
        <v>3.0781731212187889E-10</v>
      </c>
      <c r="I1337">
        <v>2.3129460136034461E-10</v>
      </c>
    </row>
    <row r="1338" spans="1:9" x14ac:dyDescent="0.3">
      <c r="A1338" s="71">
        <v>1336</v>
      </c>
      <c r="B1338" t="s">
        <v>932</v>
      </c>
      <c r="C1338" t="s">
        <v>367</v>
      </c>
      <c r="D1338" t="s">
        <v>170</v>
      </c>
      <c r="E1338" t="s">
        <v>37</v>
      </c>
      <c r="F1338" t="s">
        <v>171</v>
      </c>
      <c r="G1338">
        <v>2.5385881755390231E-22</v>
      </c>
      <c r="H1338">
        <v>5.9838104973575279E-22</v>
      </c>
      <c r="I1338">
        <v>7.2212998640778521E-22</v>
      </c>
    </row>
    <row r="1339" spans="1:9" x14ac:dyDescent="0.3">
      <c r="A1339" s="71">
        <v>1337</v>
      </c>
      <c r="B1339" t="s">
        <v>622</v>
      </c>
      <c r="C1339" t="s">
        <v>297</v>
      </c>
      <c r="D1339" t="s">
        <v>170</v>
      </c>
      <c r="E1339" t="s">
        <v>37</v>
      </c>
      <c r="F1339" t="s">
        <v>171</v>
      </c>
      <c r="G1339">
        <v>5.8679506417075396E-18</v>
      </c>
      <c r="H1339">
        <v>1.3831587567583099E-17</v>
      </c>
      <c r="I1339">
        <v>1.669204622465448E-17</v>
      </c>
    </row>
    <row r="1340" spans="1:9" x14ac:dyDescent="0.3">
      <c r="A1340" s="71">
        <v>1338</v>
      </c>
      <c r="B1340" t="s">
        <v>622</v>
      </c>
      <c r="C1340" t="s">
        <v>179</v>
      </c>
      <c r="D1340" t="s">
        <v>170</v>
      </c>
      <c r="E1340" t="s">
        <v>37</v>
      </c>
      <c r="F1340" t="s">
        <v>171</v>
      </c>
      <c r="G1340">
        <v>3.8727661059754632E-19</v>
      </c>
      <c r="H1340">
        <v>9.1286561178452429E-19</v>
      </c>
      <c r="I1340">
        <v>1.101651919138258E-18</v>
      </c>
    </row>
    <row r="1341" spans="1:9" x14ac:dyDescent="0.3">
      <c r="A1341" s="71">
        <v>1339</v>
      </c>
      <c r="B1341" t="s">
        <v>622</v>
      </c>
      <c r="C1341" t="s">
        <v>367</v>
      </c>
      <c r="D1341" t="s">
        <v>170</v>
      </c>
      <c r="E1341" t="s">
        <v>37</v>
      </c>
      <c r="F1341" t="s">
        <v>171</v>
      </c>
      <c r="G1341">
        <v>2.3469773707968739E-21</v>
      </c>
      <c r="H1341">
        <v>5.532156796672632E-21</v>
      </c>
      <c r="I1341">
        <v>6.6762413581923206E-21</v>
      </c>
    </row>
    <row r="1342" spans="1:9" x14ac:dyDescent="0.3">
      <c r="A1342" s="71">
        <v>1340</v>
      </c>
      <c r="B1342" t="s">
        <v>1037</v>
      </c>
      <c r="C1342" t="s">
        <v>179</v>
      </c>
      <c r="D1342" t="s">
        <v>170</v>
      </c>
      <c r="E1342" t="s">
        <v>37</v>
      </c>
      <c r="F1342" t="s">
        <v>171</v>
      </c>
      <c r="G1342">
        <v>1.874652893553331E-10</v>
      </c>
      <c r="H1342">
        <v>8.652372680849057E-10</v>
      </c>
      <c r="I1342">
        <v>6.500313824965889E-10</v>
      </c>
    </row>
    <row r="1343" spans="1:9" x14ac:dyDescent="0.3">
      <c r="A1343" s="71">
        <v>1341</v>
      </c>
      <c r="B1343" t="s">
        <v>1044</v>
      </c>
      <c r="C1343" t="s">
        <v>297</v>
      </c>
      <c r="D1343" t="s">
        <v>170</v>
      </c>
      <c r="E1343" t="s">
        <v>37</v>
      </c>
      <c r="F1343" t="s">
        <v>171</v>
      </c>
      <c r="G1343">
        <v>1.1146160405273241E-17</v>
      </c>
      <c r="H1343">
        <v>2.6315785841003369E-17</v>
      </c>
      <c r="I1343">
        <v>3.052361603642382E-17</v>
      </c>
    </row>
    <row r="1344" spans="1:9" x14ac:dyDescent="0.3">
      <c r="A1344" s="71">
        <v>1342</v>
      </c>
      <c r="B1344" t="s">
        <v>1044</v>
      </c>
      <c r="C1344" t="s">
        <v>184</v>
      </c>
      <c r="D1344" t="s">
        <v>170</v>
      </c>
      <c r="E1344" t="s">
        <v>37</v>
      </c>
      <c r="F1344" t="s">
        <v>171</v>
      </c>
      <c r="G1344">
        <v>1.894293380380995E-15</v>
      </c>
      <c r="H1344">
        <v>4.4736363057784177E-15</v>
      </c>
      <c r="I1344">
        <v>5.1525917716099389E-15</v>
      </c>
    </row>
    <row r="1345" spans="1:9" x14ac:dyDescent="0.3">
      <c r="A1345" s="71">
        <v>1343</v>
      </c>
      <c r="B1345" t="s">
        <v>1044</v>
      </c>
      <c r="C1345" t="s">
        <v>179</v>
      </c>
      <c r="D1345" t="s">
        <v>170</v>
      </c>
      <c r="E1345" t="s">
        <v>37</v>
      </c>
      <c r="F1345" t="s">
        <v>171</v>
      </c>
      <c r="G1345">
        <v>5.8918649342236043E-17</v>
      </c>
      <c r="H1345">
        <v>1.3914508353327881E-16</v>
      </c>
      <c r="I1345">
        <v>1.6024761829082889E-16</v>
      </c>
    </row>
    <row r="1346" spans="1:9" x14ac:dyDescent="0.3">
      <c r="A1346" s="71">
        <v>1344</v>
      </c>
      <c r="B1346" t="s">
        <v>1044</v>
      </c>
      <c r="C1346" t="s">
        <v>367</v>
      </c>
      <c r="D1346" t="s">
        <v>170</v>
      </c>
      <c r="E1346" t="s">
        <v>37</v>
      </c>
      <c r="F1346" t="s">
        <v>171</v>
      </c>
      <c r="G1346">
        <v>2.4193519017690242E-19</v>
      </c>
      <c r="H1346">
        <v>5.7136052287348458E-19</v>
      </c>
      <c r="I1346">
        <v>6.5816003324101396E-19</v>
      </c>
    </row>
    <row r="1347" spans="1:9" x14ac:dyDescent="0.3">
      <c r="A1347" s="71">
        <v>1345</v>
      </c>
      <c r="B1347" t="s">
        <v>1045</v>
      </c>
      <c r="C1347" t="s">
        <v>297</v>
      </c>
      <c r="D1347" t="s">
        <v>170</v>
      </c>
      <c r="E1347" t="s">
        <v>37</v>
      </c>
      <c r="F1347" t="s">
        <v>171</v>
      </c>
      <c r="G1347">
        <v>1.106529451404358E-17</v>
      </c>
      <c r="H1347">
        <v>2.614364408158092E-17</v>
      </c>
      <c r="I1347">
        <v>2.9782062997296379E-17</v>
      </c>
    </row>
    <row r="1348" spans="1:9" x14ac:dyDescent="0.3">
      <c r="A1348" s="71">
        <v>1346</v>
      </c>
      <c r="B1348" t="s">
        <v>1045</v>
      </c>
      <c r="C1348" t="s">
        <v>184</v>
      </c>
      <c r="D1348" t="s">
        <v>170</v>
      </c>
      <c r="E1348" t="s">
        <v>37</v>
      </c>
      <c r="F1348" t="s">
        <v>171</v>
      </c>
      <c r="G1348">
        <v>1.704506133163909E-15</v>
      </c>
      <c r="H1348">
        <v>4.0203011448883589E-15</v>
      </c>
      <c r="I1348">
        <v>4.778325470457214E-15</v>
      </c>
    </row>
    <row r="1349" spans="1:9" x14ac:dyDescent="0.3">
      <c r="A1349" s="71">
        <v>1347</v>
      </c>
      <c r="B1349" t="s">
        <v>1045</v>
      </c>
      <c r="C1349" t="s">
        <v>179</v>
      </c>
      <c r="D1349" t="s">
        <v>170</v>
      </c>
      <c r="E1349" t="s">
        <v>37</v>
      </c>
      <c r="F1349" t="s">
        <v>171</v>
      </c>
      <c r="G1349">
        <v>5.2653211652770171E-17</v>
      </c>
      <c r="H1349">
        <v>1.2417477208408399E-16</v>
      </c>
      <c r="I1349">
        <v>1.4801324129256511E-16</v>
      </c>
    </row>
    <row r="1350" spans="1:9" x14ac:dyDescent="0.3">
      <c r="A1350" s="71">
        <v>1348</v>
      </c>
      <c r="B1350" t="s">
        <v>1045</v>
      </c>
      <c r="C1350" t="s">
        <v>367</v>
      </c>
      <c r="D1350" t="s">
        <v>170</v>
      </c>
      <c r="E1350" t="s">
        <v>37</v>
      </c>
      <c r="F1350" t="s">
        <v>171</v>
      </c>
      <c r="G1350">
        <v>2.1630049363706429E-19</v>
      </c>
      <c r="H1350">
        <v>5.1011860425058896E-19</v>
      </c>
      <c r="I1350">
        <v>6.0787405276190483E-19</v>
      </c>
    </row>
    <row r="1351" spans="1:9" x14ac:dyDescent="0.3">
      <c r="A1351" s="71">
        <v>1349</v>
      </c>
      <c r="B1351" t="s">
        <v>427</v>
      </c>
      <c r="C1351" t="s">
        <v>184</v>
      </c>
      <c r="D1351" t="s">
        <v>170</v>
      </c>
      <c r="E1351" t="s">
        <v>37</v>
      </c>
      <c r="F1351" t="s">
        <v>171</v>
      </c>
      <c r="G1351">
        <v>1.7003969664026159E-15</v>
      </c>
      <c r="H1351">
        <v>4.0103659067388668E-15</v>
      </c>
      <c r="I1351">
        <v>4.7735420140297747E-15</v>
      </c>
    </row>
    <row r="1352" spans="1:9" x14ac:dyDescent="0.3">
      <c r="A1352" s="71">
        <v>1350</v>
      </c>
      <c r="B1352" t="s">
        <v>535</v>
      </c>
      <c r="C1352" t="s">
        <v>367</v>
      </c>
      <c r="D1352" t="s">
        <v>170</v>
      </c>
      <c r="E1352" t="s">
        <v>37</v>
      </c>
      <c r="F1352" t="s">
        <v>171</v>
      </c>
      <c r="G1352">
        <v>1.411151836392848E-14</v>
      </c>
      <c r="H1352">
        <v>1.0214057351840009E-13</v>
      </c>
      <c r="I1352">
        <v>1.5968095020811741E-13</v>
      </c>
    </row>
    <row r="1353" spans="1:9" x14ac:dyDescent="0.3">
      <c r="A1353" s="71">
        <v>1351</v>
      </c>
      <c r="B1353" t="s">
        <v>535</v>
      </c>
      <c r="C1353" t="s">
        <v>179</v>
      </c>
      <c r="D1353" t="s">
        <v>170</v>
      </c>
      <c r="E1353" t="s">
        <v>37</v>
      </c>
      <c r="F1353" t="s">
        <v>171</v>
      </c>
      <c r="G1353">
        <v>2.2770869757648709E-11</v>
      </c>
      <c r="H1353">
        <v>1.6481782029927161E-10</v>
      </c>
      <c r="I1353">
        <v>2.5766710775179857E-10</v>
      </c>
    </row>
    <row r="1354" spans="1:9" x14ac:dyDescent="0.3">
      <c r="A1354" s="71">
        <v>1352</v>
      </c>
      <c r="B1354" t="s">
        <v>1046</v>
      </c>
      <c r="C1354" t="s">
        <v>184</v>
      </c>
      <c r="D1354" t="s">
        <v>170</v>
      </c>
      <c r="E1354" t="s">
        <v>37</v>
      </c>
      <c r="F1354" t="s">
        <v>171</v>
      </c>
      <c r="G1354">
        <v>5.1412287845434998E-11</v>
      </c>
      <c r="H1354">
        <v>3.6801392978501698E-10</v>
      </c>
      <c r="I1354">
        <v>7.8101942154267557E-10</v>
      </c>
    </row>
    <row r="1355" spans="1:9" x14ac:dyDescent="0.3">
      <c r="A1355" s="71">
        <v>1353</v>
      </c>
      <c r="B1355" t="s">
        <v>1047</v>
      </c>
      <c r="C1355" t="s">
        <v>184</v>
      </c>
      <c r="D1355" t="s">
        <v>170</v>
      </c>
      <c r="E1355" t="s">
        <v>37</v>
      </c>
      <c r="F1355" t="s">
        <v>171</v>
      </c>
      <c r="G1355">
        <v>1.012456423407716E-10</v>
      </c>
      <c r="H1355">
        <v>7.5384247208273728E-10</v>
      </c>
      <c r="I1355">
        <v>9.9601262702665781E-10</v>
      </c>
    </row>
    <row r="1356" spans="1:9" x14ac:dyDescent="0.3">
      <c r="A1356" s="71">
        <v>1354</v>
      </c>
      <c r="B1356" t="s">
        <v>1048</v>
      </c>
      <c r="C1356" t="s">
        <v>184</v>
      </c>
      <c r="D1356" t="s">
        <v>170</v>
      </c>
      <c r="E1356" t="s">
        <v>37</v>
      </c>
      <c r="F1356" t="s">
        <v>171</v>
      </c>
      <c r="G1356">
        <v>5.306544883836203E-7</v>
      </c>
      <c r="H1356">
        <v>3.8375104386627534E-6</v>
      </c>
      <c r="I1356">
        <v>5.9944689093780907E-6</v>
      </c>
    </row>
    <row r="1357" spans="1:9" x14ac:dyDescent="0.3">
      <c r="A1357" s="71">
        <v>1355</v>
      </c>
      <c r="B1357" t="s">
        <v>1049</v>
      </c>
      <c r="C1357" t="s">
        <v>184</v>
      </c>
      <c r="D1357" t="s">
        <v>170</v>
      </c>
      <c r="E1357" t="s">
        <v>37</v>
      </c>
      <c r="F1357" t="s">
        <v>171</v>
      </c>
      <c r="G1357">
        <v>5.5432476902963342E-19</v>
      </c>
      <c r="H1357">
        <v>1.3402593636984221E-18</v>
      </c>
      <c r="I1357">
        <v>6.4528629006575072E-19</v>
      </c>
    </row>
    <row r="1358" spans="1:9" x14ac:dyDescent="0.3">
      <c r="A1358" s="71">
        <v>1356</v>
      </c>
      <c r="B1358" t="s">
        <v>1050</v>
      </c>
      <c r="C1358" t="s">
        <v>184</v>
      </c>
      <c r="D1358" t="s">
        <v>170</v>
      </c>
      <c r="E1358" t="s">
        <v>37</v>
      </c>
      <c r="F1358" t="s">
        <v>171</v>
      </c>
      <c r="G1358">
        <v>0</v>
      </c>
      <c r="H1358">
        <v>0</v>
      </c>
      <c r="I1358">
        <v>0</v>
      </c>
    </row>
    <row r="1359" spans="1:9" x14ac:dyDescent="0.3">
      <c r="A1359" s="71">
        <v>1357</v>
      </c>
      <c r="B1359" t="s">
        <v>1051</v>
      </c>
      <c r="C1359" t="s">
        <v>184</v>
      </c>
      <c r="D1359" t="s">
        <v>170</v>
      </c>
      <c r="E1359" t="s">
        <v>37</v>
      </c>
      <c r="F1359" t="s">
        <v>171</v>
      </c>
      <c r="G1359">
        <v>3.201091636937974E-8</v>
      </c>
      <c r="H1359">
        <v>1.620922435613461E-7</v>
      </c>
      <c r="I1359">
        <v>1.4336437021102209E-7</v>
      </c>
    </row>
    <row r="1360" spans="1:9" x14ac:dyDescent="0.3">
      <c r="A1360" s="71">
        <v>1358</v>
      </c>
      <c r="B1360" t="s">
        <v>1052</v>
      </c>
      <c r="C1360" t="s">
        <v>184</v>
      </c>
      <c r="D1360" t="s">
        <v>170</v>
      </c>
      <c r="E1360" t="s">
        <v>37</v>
      </c>
      <c r="F1360" t="s">
        <v>171</v>
      </c>
      <c r="G1360">
        <v>0</v>
      </c>
      <c r="H1360">
        <v>0</v>
      </c>
      <c r="I1360">
        <v>0</v>
      </c>
    </row>
    <row r="1361" spans="1:9" x14ac:dyDescent="0.3">
      <c r="A1361" s="71">
        <v>1359</v>
      </c>
      <c r="B1361" t="s">
        <v>1053</v>
      </c>
      <c r="C1361" t="s">
        <v>184</v>
      </c>
      <c r="D1361" t="s">
        <v>170</v>
      </c>
      <c r="E1361" t="s">
        <v>37</v>
      </c>
      <c r="F1361" t="s">
        <v>171</v>
      </c>
      <c r="G1361">
        <v>0</v>
      </c>
      <c r="H1361">
        <v>0</v>
      </c>
      <c r="I1361">
        <v>0</v>
      </c>
    </row>
    <row r="1362" spans="1:9" x14ac:dyDescent="0.3">
      <c r="A1362" s="71">
        <v>1360</v>
      </c>
      <c r="B1362" t="s">
        <v>1054</v>
      </c>
      <c r="C1362" t="s">
        <v>184</v>
      </c>
      <c r="D1362" t="s">
        <v>170</v>
      </c>
      <c r="E1362" t="s">
        <v>37</v>
      </c>
      <c r="F1362" t="s">
        <v>171</v>
      </c>
      <c r="G1362">
        <v>2.0761227133748139E-16</v>
      </c>
      <c r="H1362">
        <v>5.0196979500997356E-16</v>
      </c>
      <c r="I1362">
        <v>2.4168025646431321E-16</v>
      </c>
    </row>
    <row r="1363" spans="1:9" x14ac:dyDescent="0.3">
      <c r="A1363" s="71">
        <v>1361</v>
      </c>
      <c r="B1363" t="s">
        <v>1055</v>
      </c>
      <c r="C1363" t="s">
        <v>184</v>
      </c>
      <c r="D1363" t="s">
        <v>170</v>
      </c>
      <c r="E1363" t="s">
        <v>37</v>
      </c>
      <c r="F1363" t="s">
        <v>171</v>
      </c>
      <c r="G1363">
        <v>1.9463650546892889E-20</v>
      </c>
      <c r="H1363">
        <v>4.7059668545509741E-20</v>
      </c>
      <c r="I1363">
        <v>2.265752417023124E-20</v>
      </c>
    </row>
    <row r="1364" spans="1:9" x14ac:dyDescent="0.3">
      <c r="A1364" s="71">
        <v>1362</v>
      </c>
      <c r="B1364" t="s">
        <v>1056</v>
      </c>
      <c r="C1364" t="s">
        <v>184</v>
      </c>
      <c r="D1364" t="s">
        <v>170</v>
      </c>
      <c r="E1364" t="s">
        <v>37</v>
      </c>
      <c r="F1364" t="s">
        <v>171</v>
      </c>
      <c r="G1364">
        <v>0</v>
      </c>
      <c r="H1364">
        <v>0</v>
      </c>
      <c r="I1364">
        <v>0</v>
      </c>
    </row>
    <row r="1365" spans="1:9" x14ac:dyDescent="0.3">
      <c r="A1365" s="71">
        <v>1363</v>
      </c>
      <c r="B1365" t="s">
        <v>1057</v>
      </c>
      <c r="C1365" t="s">
        <v>184</v>
      </c>
      <c r="D1365" t="s">
        <v>170</v>
      </c>
      <c r="E1365" t="s">
        <v>37</v>
      </c>
      <c r="F1365" t="s">
        <v>171</v>
      </c>
      <c r="G1365">
        <v>0</v>
      </c>
      <c r="H1365">
        <v>0</v>
      </c>
      <c r="I1365">
        <v>0</v>
      </c>
    </row>
    <row r="1366" spans="1:9" x14ac:dyDescent="0.3">
      <c r="A1366" s="71">
        <v>1364</v>
      </c>
      <c r="B1366" t="s">
        <v>319</v>
      </c>
      <c r="C1366" t="s">
        <v>364</v>
      </c>
      <c r="D1366" t="s">
        <v>170</v>
      </c>
      <c r="E1366" t="s">
        <v>37</v>
      </c>
      <c r="F1366" t="s">
        <v>171</v>
      </c>
      <c r="G1366">
        <v>2.8626097231888538E-13</v>
      </c>
      <c r="H1366">
        <v>9.4000614429057528E-12</v>
      </c>
      <c r="I1366">
        <v>1.5265642953281409E-11</v>
      </c>
    </row>
    <row r="1367" spans="1:9" x14ac:dyDescent="0.3">
      <c r="A1367" s="71">
        <v>1365</v>
      </c>
      <c r="B1367" t="s">
        <v>319</v>
      </c>
      <c r="C1367" t="s">
        <v>363</v>
      </c>
      <c r="D1367" t="s">
        <v>170</v>
      </c>
      <c r="E1367" t="s">
        <v>37</v>
      </c>
      <c r="F1367" t="s">
        <v>171</v>
      </c>
      <c r="G1367">
        <v>3.1557586822831828E-11</v>
      </c>
      <c r="H1367">
        <v>9.4275344776402926E-11</v>
      </c>
      <c r="I1367">
        <v>7.0367948324375649E-11</v>
      </c>
    </row>
    <row r="1368" spans="1:9" x14ac:dyDescent="0.3">
      <c r="A1368" s="71">
        <v>1366</v>
      </c>
      <c r="B1368" t="s">
        <v>1058</v>
      </c>
      <c r="C1368" t="s">
        <v>312</v>
      </c>
      <c r="D1368" t="s">
        <v>170</v>
      </c>
      <c r="E1368" t="s">
        <v>37</v>
      </c>
      <c r="F1368" t="s">
        <v>171</v>
      </c>
      <c r="G1368">
        <v>6.1462605895289162E-7</v>
      </c>
      <c r="H1368">
        <v>4.6264369760186712E-5</v>
      </c>
      <c r="I1368">
        <v>1.238402828413429E-3</v>
      </c>
    </row>
    <row r="1369" spans="1:9" x14ac:dyDescent="0.3">
      <c r="A1369" s="71">
        <v>1367</v>
      </c>
      <c r="B1369" t="s">
        <v>1059</v>
      </c>
      <c r="C1369" t="s">
        <v>369</v>
      </c>
      <c r="D1369" t="s">
        <v>170</v>
      </c>
      <c r="E1369" t="s">
        <v>37</v>
      </c>
      <c r="F1369" t="s">
        <v>171</v>
      </c>
      <c r="G1369">
        <v>0</v>
      </c>
      <c r="H1369">
        <v>0</v>
      </c>
      <c r="I1369">
        <v>0</v>
      </c>
    </row>
    <row r="1370" spans="1:9" x14ac:dyDescent="0.3">
      <c r="A1370" s="71">
        <v>1368</v>
      </c>
      <c r="B1370" t="s">
        <v>707</v>
      </c>
      <c r="C1370" t="s">
        <v>312</v>
      </c>
      <c r="D1370" t="s">
        <v>170</v>
      </c>
      <c r="E1370" t="s">
        <v>37</v>
      </c>
      <c r="F1370" t="s">
        <v>171</v>
      </c>
      <c r="G1370">
        <v>1.226838557622256E-9</v>
      </c>
      <c r="H1370">
        <v>5.4783719243707002E-9</v>
      </c>
      <c r="I1370">
        <v>2.9919418413247978E-9</v>
      </c>
    </row>
    <row r="1371" spans="1:9" x14ac:dyDescent="0.3">
      <c r="A1371" s="71">
        <v>1369</v>
      </c>
      <c r="B1371" t="s">
        <v>1060</v>
      </c>
      <c r="C1371" t="s">
        <v>369</v>
      </c>
      <c r="D1371" t="s">
        <v>170</v>
      </c>
      <c r="E1371" t="s">
        <v>37</v>
      </c>
      <c r="F1371" t="s">
        <v>171</v>
      </c>
      <c r="G1371">
        <v>0</v>
      </c>
      <c r="H1371">
        <v>0</v>
      </c>
      <c r="I1371">
        <v>0</v>
      </c>
    </row>
    <row r="1372" spans="1:9" x14ac:dyDescent="0.3">
      <c r="A1372" s="71">
        <v>1370</v>
      </c>
      <c r="B1372" t="s">
        <v>1061</v>
      </c>
      <c r="C1372" t="s">
        <v>369</v>
      </c>
      <c r="D1372" t="s">
        <v>170</v>
      </c>
      <c r="E1372" t="s">
        <v>37</v>
      </c>
      <c r="F1372" t="s">
        <v>171</v>
      </c>
      <c r="G1372">
        <v>2.8364332885215069E-10</v>
      </c>
      <c r="H1372">
        <v>3.7691892653994573E-9</v>
      </c>
      <c r="I1372">
        <v>1.576687046478883E-9</v>
      </c>
    </row>
    <row r="1373" spans="1:9" x14ac:dyDescent="0.3">
      <c r="A1373" s="71">
        <v>1371</v>
      </c>
      <c r="B1373" t="s">
        <v>1062</v>
      </c>
      <c r="C1373" t="s">
        <v>369</v>
      </c>
      <c r="D1373" t="s">
        <v>170</v>
      </c>
      <c r="E1373" t="s">
        <v>37</v>
      </c>
      <c r="F1373" t="s">
        <v>171</v>
      </c>
      <c r="G1373">
        <v>6.3009946890673569E-10</v>
      </c>
      <c r="H1373">
        <v>8.3730654407978243E-9</v>
      </c>
      <c r="I1373">
        <v>3.5025314173090529E-9</v>
      </c>
    </row>
    <row r="1374" spans="1:9" x14ac:dyDescent="0.3">
      <c r="A1374" s="71">
        <v>1372</v>
      </c>
      <c r="B1374" t="s">
        <v>1063</v>
      </c>
      <c r="C1374" t="s">
        <v>369</v>
      </c>
      <c r="D1374" t="s">
        <v>170</v>
      </c>
      <c r="E1374" t="s">
        <v>37</v>
      </c>
      <c r="F1374" t="s">
        <v>171</v>
      </c>
      <c r="G1374">
        <v>4.9807174511995647E-6</v>
      </c>
      <c r="H1374">
        <v>2.5866105433850469E-5</v>
      </c>
      <c r="I1374">
        <v>1.114383272018494E-4</v>
      </c>
    </row>
    <row r="1375" spans="1:9" x14ac:dyDescent="0.3">
      <c r="A1375" s="71">
        <v>1373</v>
      </c>
      <c r="B1375" t="s">
        <v>1064</v>
      </c>
      <c r="C1375" t="s">
        <v>312</v>
      </c>
      <c r="D1375" t="s">
        <v>170</v>
      </c>
      <c r="E1375" t="s">
        <v>37</v>
      </c>
      <c r="F1375" t="s">
        <v>171</v>
      </c>
      <c r="G1375">
        <v>4.839996098759587E-7</v>
      </c>
      <c r="H1375">
        <v>2.513530442513885E-6</v>
      </c>
      <c r="I1375">
        <v>1.0828983458581419E-5</v>
      </c>
    </row>
    <row r="1376" spans="1:9" x14ac:dyDescent="0.3">
      <c r="A1376" s="71">
        <v>1374</v>
      </c>
      <c r="B1376" t="s">
        <v>1065</v>
      </c>
      <c r="C1376" t="s">
        <v>369</v>
      </c>
      <c r="D1376" t="s">
        <v>170</v>
      </c>
      <c r="E1376" t="s">
        <v>37</v>
      </c>
      <c r="F1376" t="s">
        <v>171</v>
      </c>
      <c r="G1376">
        <v>0</v>
      </c>
      <c r="H1376">
        <v>0</v>
      </c>
      <c r="I1376">
        <v>0</v>
      </c>
    </row>
    <row r="1377" spans="1:9" x14ac:dyDescent="0.3">
      <c r="A1377" s="71">
        <v>1375</v>
      </c>
      <c r="B1377" t="s">
        <v>1066</v>
      </c>
      <c r="C1377" t="s">
        <v>312</v>
      </c>
      <c r="D1377" t="s">
        <v>170</v>
      </c>
      <c r="E1377" t="s">
        <v>37</v>
      </c>
      <c r="F1377" t="s">
        <v>171</v>
      </c>
      <c r="G1377">
        <v>0</v>
      </c>
      <c r="H1377">
        <v>0</v>
      </c>
      <c r="I1377">
        <v>0</v>
      </c>
    </row>
    <row r="1378" spans="1:9" x14ac:dyDescent="0.3">
      <c r="A1378" s="71">
        <v>1376</v>
      </c>
      <c r="B1378" t="s">
        <v>1067</v>
      </c>
      <c r="C1378" t="s">
        <v>312</v>
      </c>
      <c r="D1378" t="s">
        <v>170</v>
      </c>
      <c r="E1378" t="s">
        <v>37</v>
      </c>
      <c r="F1378" t="s">
        <v>171</v>
      </c>
      <c r="G1378">
        <v>4.4224861792634889E-7</v>
      </c>
      <c r="H1378">
        <v>2.5018889515423471E-6</v>
      </c>
      <c r="I1378">
        <v>3.0295187145636719E-6</v>
      </c>
    </row>
    <row r="1379" spans="1:9" x14ac:dyDescent="0.3">
      <c r="A1379" s="71">
        <v>1377</v>
      </c>
      <c r="B1379" t="s">
        <v>1062</v>
      </c>
      <c r="C1379" t="s">
        <v>312</v>
      </c>
      <c r="D1379" t="s">
        <v>170</v>
      </c>
      <c r="E1379" t="s">
        <v>37</v>
      </c>
      <c r="F1379" t="s">
        <v>171</v>
      </c>
      <c r="G1379">
        <v>0</v>
      </c>
      <c r="H1379">
        <v>0</v>
      </c>
      <c r="I1379">
        <v>0</v>
      </c>
    </row>
    <row r="1380" spans="1:9" x14ac:dyDescent="0.3">
      <c r="A1380" s="71">
        <v>1378</v>
      </c>
      <c r="B1380" t="s">
        <v>1068</v>
      </c>
      <c r="C1380" t="s">
        <v>369</v>
      </c>
      <c r="D1380" t="s">
        <v>170</v>
      </c>
      <c r="E1380" t="s">
        <v>37</v>
      </c>
      <c r="F1380" t="s">
        <v>171</v>
      </c>
      <c r="G1380">
        <v>0</v>
      </c>
      <c r="H1380">
        <v>0</v>
      </c>
      <c r="I1380">
        <v>0</v>
      </c>
    </row>
    <row r="1381" spans="1:9" x14ac:dyDescent="0.3">
      <c r="A1381" s="71">
        <v>1379</v>
      </c>
      <c r="B1381" t="s">
        <v>536</v>
      </c>
      <c r="C1381" t="s">
        <v>369</v>
      </c>
      <c r="D1381" t="s">
        <v>170</v>
      </c>
      <c r="E1381" t="s">
        <v>37</v>
      </c>
      <c r="F1381" t="s">
        <v>171</v>
      </c>
      <c r="G1381">
        <v>0</v>
      </c>
      <c r="H1381">
        <v>0</v>
      </c>
      <c r="I1381">
        <v>0</v>
      </c>
    </row>
    <row r="1382" spans="1:9" x14ac:dyDescent="0.3">
      <c r="A1382" s="71">
        <v>1380</v>
      </c>
      <c r="B1382" t="s">
        <v>1069</v>
      </c>
      <c r="C1382" t="s">
        <v>312</v>
      </c>
      <c r="D1382" t="s">
        <v>170</v>
      </c>
      <c r="E1382" t="s">
        <v>37</v>
      </c>
      <c r="F1382" t="s">
        <v>171</v>
      </c>
      <c r="G1382">
        <v>0</v>
      </c>
      <c r="H1382">
        <v>0</v>
      </c>
      <c r="I1382">
        <v>0</v>
      </c>
    </row>
    <row r="1383" spans="1:9" x14ac:dyDescent="0.3">
      <c r="A1383" s="71">
        <v>1381</v>
      </c>
      <c r="B1383" t="s">
        <v>1069</v>
      </c>
      <c r="C1383" t="s">
        <v>369</v>
      </c>
      <c r="D1383" t="s">
        <v>170</v>
      </c>
      <c r="E1383" t="s">
        <v>37</v>
      </c>
      <c r="F1383" t="s">
        <v>171</v>
      </c>
      <c r="G1383">
        <v>0</v>
      </c>
      <c r="H1383">
        <v>0</v>
      </c>
      <c r="I1383">
        <v>0</v>
      </c>
    </row>
    <row r="1384" spans="1:9" x14ac:dyDescent="0.3">
      <c r="A1384" s="71">
        <v>1382</v>
      </c>
      <c r="B1384" t="s">
        <v>773</v>
      </c>
      <c r="C1384" t="s">
        <v>369</v>
      </c>
      <c r="D1384" t="s">
        <v>170</v>
      </c>
      <c r="E1384" t="s">
        <v>37</v>
      </c>
      <c r="F1384" t="s">
        <v>171</v>
      </c>
      <c r="G1384">
        <v>0</v>
      </c>
      <c r="H1384">
        <v>0</v>
      </c>
      <c r="I1384">
        <v>0</v>
      </c>
    </row>
    <row r="1385" spans="1:9" x14ac:dyDescent="0.3">
      <c r="A1385" s="71">
        <v>1383</v>
      </c>
      <c r="B1385" t="s">
        <v>1070</v>
      </c>
      <c r="C1385" t="s">
        <v>369</v>
      </c>
      <c r="D1385" t="s">
        <v>170</v>
      </c>
      <c r="E1385" t="s">
        <v>37</v>
      </c>
      <c r="F1385" t="s">
        <v>171</v>
      </c>
      <c r="G1385">
        <v>0</v>
      </c>
      <c r="H1385">
        <v>0</v>
      </c>
      <c r="I1385">
        <v>0</v>
      </c>
    </row>
    <row r="1386" spans="1:9" x14ac:dyDescent="0.3">
      <c r="A1386" s="71">
        <v>1384</v>
      </c>
      <c r="B1386" t="s">
        <v>1071</v>
      </c>
      <c r="C1386" t="s">
        <v>369</v>
      </c>
      <c r="D1386" t="s">
        <v>170</v>
      </c>
      <c r="E1386" t="s">
        <v>37</v>
      </c>
      <c r="F1386" t="s">
        <v>171</v>
      </c>
      <c r="G1386">
        <v>3.2737266922244648E-9</v>
      </c>
      <c r="H1386">
        <v>4.0138208287773798E-8</v>
      </c>
      <c r="I1386">
        <v>3.5308806878041533E-8</v>
      </c>
    </row>
    <row r="1387" spans="1:9" x14ac:dyDescent="0.3">
      <c r="A1387" s="71">
        <v>1385</v>
      </c>
      <c r="B1387" t="s">
        <v>1072</v>
      </c>
      <c r="C1387" t="s">
        <v>312</v>
      </c>
      <c r="D1387" t="s">
        <v>170</v>
      </c>
      <c r="E1387" t="s">
        <v>37</v>
      </c>
      <c r="F1387" t="s">
        <v>171</v>
      </c>
      <c r="G1387">
        <v>0</v>
      </c>
      <c r="H1387">
        <v>0</v>
      </c>
      <c r="I1387">
        <v>0</v>
      </c>
    </row>
    <row r="1388" spans="1:9" x14ac:dyDescent="0.3">
      <c r="A1388" s="71">
        <v>1386</v>
      </c>
      <c r="B1388" t="s">
        <v>1072</v>
      </c>
      <c r="C1388" t="s">
        <v>369</v>
      </c>
      <c r="D1388" t="s">
        <v>170</v>
      </c>
      <c r="E1388" t="s">
        <v>37</v>
      </c>
      <c r="F1388" t="s">
        <v>171</v>
      </c>
      <c r="G1388">
        <v>0</v>
      </c>
      <c r="H1388">
        <v>0</v>
      </c>
      <c r="I1388">
        <v>0</v>
      </c>
    </row>
    <row r="1389" spans="1:9" x14ac:dyDescent="0.3">
      <c r="A1389" s="71">
        <v>1387</v>
      </c>
      <c r="B1389" t="s">
        <v>1073</v>
      </c>
      <c r="C1389" t="s">
        <v>369</v>
      </c>
      <c r="D1389" t="s">
        <v>170</v>
      </c>
      <c r="E1389" t="s">
        <v>37</v>
      </c>
      <c r="F1389" t="s">
        <v>171</v>
      </c>
      <c r="G1389">
        <v>0</v>
      </c>
      <c r="H1389">
        <v>0</v>
      </c>
      <c r="I1389">
        <v>0</v>
      </c>
    </row>
    <row r="1390" spans="1:9" x14ac:dyDescent="0.3">
      <c r="A1390" s="71">
        <v>1388</v>
      </c>
      <c r="B1390" t="s">
        <v>1074</v>
      </c>
      <c r="C1390" t="s">
        <v>369</v>
      </c>
      <c r="D1390" t="s">
        <v>170</v>
      </c>
      <c r="E1390" t="s">
        <v>37</v>
      </c>
      <c r="F1390" t="s">
        <v>171</v>
      </c>
      <c r="G1390">
        <v>4.769137185370468E-10</v>
      </c>
      <c r="H1390">
        <v>2.8522525446911531E-9</v>
      </c>
      <c r="I1390">
        <v>5.3330926846605388E-9</v>
      </c>
    </row>
    <row r="1391" spans="1:9" x14ac:dyDescent="0.3">
      <c r="A1391" s="71">
        <v>1389</v>
      </c>
      <c r="B1391" t="s">
        <v>1075</v>
      </c>
      <c r="C1391" t="s">
        <v>369</v>
      </c>
      <c r="D1391" t="s">
        <v>170</v>
      </c>
      <c r="E1391" t="s">
        <v>37</v>
      </c>
      <c r="F1391" t="s">
        <v>171</v>
      </c>
      <c r="G1391">
        <v>0</v>
      </c>
      <c r="H1391">
        <v>0</v>
      </c>
      <c r="I1391">
        <v>0</v>
      </c>
    </row>
    <row r="1392" spans="1:9" x14ac:dyDescent="0.3">
      <c r="A1392" s="71">
        <v>1390</v>
      </c>
      <c r="B1392" t="s">
        <v>783</v>
      </c>
      <c r="C1392" t="s">
        <v>369</v>
      </c>
      <c r="D1392" t="s">
        <v>170</v>
      </c>
      <c r="E1392" t="s">
        <v>37</v>
      </c>
      <c r="F1392" t="s">
        <v>171</v>
      </c>
      <c r="G1392">
        <v>0</v>
      </c>
      <c r="H1392">
        <v>0</v>
      </c>
      <c r="I1392">
        <v>0</v>
      </c>
    </row>
    <row r="1393" spans="1:9" x14ac:dyDescent="0.3">
      <c r="A1393" s="71">
        <v>1391</v>
      </c>
      <c r="B1393" t="s">
        <v>782</v>
      </c>
      <c r="C1393" t="s">
        <v>369</v>
      </c>
      <c r="D1393" t="s">
        <v>170</v>
      </c>
      <c r="E1393" t="s">
        <v>37</v>
      </c>
      <c r="F1393" t="s">
        <v>171</v>
      </c>
      <c r="G1393">
        <v>0</v>
      </c>
      <c r="H1393">
        <v>0</v>
      </c>
      <c r="I1393">
        <v>0</v>
      </c>
    </row>
    <row r="1394" spans="1:9" x14ac:dyDescent="0.3">
      <c r="A1394" s="71">
        <v>1392</v>
      </c>
      <c r="B1394" t="s">
        <v>1076</v>
      </c>
      <c r="C1394" t="s">
        <v>312</v>
      </c>
      <c r="D1394" t="s">
        <v>170</v>
      </c>
      <c r="E1394" t="s">
        <v>37</v>
      </c>
      <c r="F1394" t="s">
        <v>171</v>
      </c>
      <c r="G1394">
        <v>0</v>
      </c>
      <c r="H1394">
        <v>0</v>
      </c>
      <c r="I1394">
        <v>0</v>
      </c>
    </row>
    <row r="1395" spans="1:9" x14ac:dyDescent="0.3">
      <c r="A1395" s="71">
        <v>1393</v>
      </c>
      <c r="B1395" t="s">
        <v>1077</v>
      </c>
      <c r="C1395" t="s">
        <v>369</v>
      </c>
      <c r="D1395" t="s">
        <v>170</v>
      </c>
      <c r="E1395" t="s">
        <v>37</v>
      </c>
      <c r="F1395" t="s">
        <v>171</v>
      </c>
      <c r="G1395">
        <v>0</v>
      </c>
      <c r="H1395">
        <v>0</v>
      </c>
      <c r="I1395">
        <v>0</v>
      </c>
    </row>
    <row r="1396" spans="1:9" x14ac:dyDescent="0.3">
      <c r="A1396" s="71">
        <v>1394</v>
      </c>
      <c r="B1396" t="s">
        <v>1078</v>
      </c>
      <c r="C1396" t="s">
        <v>184</v>
      </c>
      <c r="D1396" t="s">
        <v>170</v>
      </c>
      <c r="E1396" t="s">
        <v>37</v>
      </c>
      <c r="F1396" t="s">
        <v>171</v>
      </c>
      <c r="G1396">
        <v>5.2798436336014252E-8</v>
      </c>
      <c r="H1396">
        <v>3.9312000259095358E-7</v>
      </c>
      <c r="I1396">
        <v>5.1940884374254863E-7</v>
      </c>
    </row>
    <row r="1397" spans="1:9" x14ac:dyDescent="0.3">
      <c r="A1397" s="71">
        <v>1395</v>
      </c>
      <c r="B1397" t="s">
        <v>1079</v>
      </c>
      <c r="C1397" t="s">
        <v>184</v>
      </c>
      <c r="D1397" t="s">
        <v>170</v>
      </c>
      <c r="E1397" t="s">
        <v>37</v>
      </c>
      <c r="F1397" t="s">
        <v>171</v>
      </c>
      <c r="G1397">
        <v>1.1899155123480351E-10</v>
      </c>
      <c r="H1397">
        <v>2.7104092596175112E-10</v>
      </c>
      <c r="I1397">
        <v>3.3662103431975291E-10</v>
      </c>
    </row>
    <row r="1398" spans="1:9" x14ac:dyDescent="0.3">
      <c r="A1398" s="71">
        <v>1396</v>
      </c>
      <c r="B1398" t="s">
        <v>1080</v>
      </c>
      <c r="C1398" t="s">
        <v>184</v>
      </c>
      <c r="D1398" t="s">
        <v>170</v>
      </c>
      <c r="E1398" t="s">
        <v>37</v>
      </c>
      <c r="F1398" t="s">
        <v>171</v>
      </c>
      <c r="G1398">
        <v>7.6273153786186742E-8</v>
      </c>
      <c r="H1398">
        <v>4.4909830519998872E-7</v>
      </c>
      <c r="I1398">
        <v>3.645217378459554E-7</v>
      </c>
    </row>
    <row r="1399" spans="1:9" x14ac:dyDescent="0.3">
      <c r="A1399" s="71">
        <v>1397</v>
      </c>
      <c r="B1399" t="s">
        <v>1081</v>
      </c>
      <c r="C1399" t="s">
        <v>184</v>
      </c>
      <c r="D1399" t="s">
        <v>170</v>
      </c>
      <c r="E1399" t="s">
        <v>37</v>
      </c>
      <c r="F1399" t="s">
        <v>171</v>
      </c>
      <c r="G1399">
        <v>3.7956407540775288E-11</v>
      </c>
      <c r="H1399">
        <v>2.8261119619970711E-10</v>
      </c>
      <c r="I1399">
        <v>3.7339939095766292E-10</v>
      </c>
    </row>
    <row r="1400" spans="1:9" x14ac:dyDescent="0.3">
      <c r="A1400" s="71">
        <v>1398</v>
      </c>
      <c r="B1400" t="s">
        <v>1082</v>
      </c>
      <c r="C1400" t="s">
        <v>184</v>
      </c>
      <c r="D1400" t="s">
        <v>170</v>
      </c>
      <c r="E1400" t="s">
        <v>37</v>
      </c>
      <c r="F1400" t="s">
        <v>171</v>
      </c>
      <c r="G1400">
        <v>6.119565779078689E-12</v>
      </c>
      <c r="H1400">
        <v>1.393924827416608E-11</v>
      </c>
      <c r="I1400">
        <v>1.7311939719668292E-11</v>
      </c>
    </row>
    <row r="1401" spans="1:9" x14ac:dyDescent="0.3">
      <c r="A1401" s="71">
        <v>1399</v>
      </c>
      <c r="B1401" t="s">
        <v>1083</v>
      </c>
      <c r="C1401" t="s">
        <v>184</v>
      </c>
      <c r="D1401" t="s">
        <v>170</v>
      </c>
      <c r="E1401" t="s">
        <v>37</v>
      </c>
      <c r="F1401" t="s">
        <v>171</v>
      </c>
      <c r="G1401">
        <v>0</v>
      </c>
      <c r="H1401">
        <v>0</v>
      </c>
      <c r="I1401">
        <v>0</v>
      </c>
    </row>
    <row r="1402" spans="1:9" x14ac:dyDescent="0.3">
      <c r="A1402" s="71">
        <v>1400</v>
      </c>
      <c r="B1402" t="s">
        <v>1084</v>
      </c>
      <c r="C1402" t="s">
        <v>184</v>
      </c>
      <c r="D1402" t="s">
        <v>170</v>
      </c>
      <c r="E1402" t="s">
        <v>37</v>
      </c>
      <c r="F1402" t="s">
        <v>171</v>
      </c>
      <c r="G1402">
        <v>7.8592953976237493E-9</v>
      </c>
      <c r="H1402">
        <v>3.6336049063162308E-8</v>
      </c>
      <c r="I1402">
        <v>2.7251372744953178E-8</v>
      </c>
    </row>
    <row r="1403" spans="1:9" x14ac:dyDescent="0.3">
      <c r="A1403" s="71">
        <v>1401</v>
      </c>
      <c r="B1403" t="s">
        <v>1085</v>
      </c>
      <c r="C1403" t="s">
        <v>184</v>
      </c>
      <c r="D1403" t="s">
        <v>170</v>
      </c>
      <c r="E1403" t="s">
        <v>37</v>
      </c>
      <c r="F1403" t="s">
        <v>171</v>
      </c>
      <c r="G1403">
        <v>1.36225040273714E-10</v>
      </c>
      <c r="H1403">
        <v>1.014287812743215E-9</v>
      </c>
      <c r="I1403">
        <v>1.340125432491116E-9</v>
      </c>
    </row>
    <row r="1404" spans="1:9" x14ac:dyDescent="0.3">
      <c r="A1404" s="71">
        <v>1402</v>
      </c>
      <c r="B1404" t="s">
        <v>1086</v>
      </c>
      <c r="C1404" t="s">
        <v>184</v>
      </c>
      <c r="D1404" t="s">
        <v>170</v>
      </c>
      <c r="E1404" t="s">
        <v>37</v>
      </c>
      <c r="F1404" t="s">
        <v>171</v>
      </c>
      <c r="G1404">
        <v>0</v>
      </c>
      <c r="H1404">
        <v>0</v>
      </c>
      <c r="I1404">
        <v>0</v>
      </c>
    </row>
    <row r="1405" spans="1:9" x14ac:dyDescent="0.3">
      <c r="A1405" s="71">
        <v>1403</v>
      </c>
      <c r="B1405" t="s">
        <v>1087</v>
      </c>
      <c r="C1405" t="s">
        <v>184</v>
      </c>
      <c r="D1405" t="s">
        <v>170</v>
      </c>
      <c r="E1405" t="s">
        <v>37</v>
      </c>
      <c r="F1405" t="s">
        <v>171</v>
      </c>
      <c r="G1405">
        <v>7.8308890461999961E-8</v>
      </c>
      <c r="H1405">
        <v>5.8306279862567806E-7</v>
      </c>
      <c r="I1405">
        <v>7.7037037748330046E-7</v>
      </c>
    </row>
    <row r="1406" spans="1:9" x14ac:dyDescent="0.3">
      <c r="A1406" s="71">
        <v>1404</v>
      </c>
      <c r="B1406" t="s">
        <v>488</v>
      </c>
      <c r="C1406" t="s">
        <v>184</v>
      </c>
      <c r="D1406" t="s">
        <v>170</v>
      </c>
      <c r="E1406" t="s">
        <v>37</v>
      </c>
      <c r="F1406" t="s">
        <v>171</v>
      </c>
      <c r="G1406">
        <v>2.6715517607497769E-11</v>
      </c>
      <c r="H1406">
        <v>1.948719756633119E-10</v>
      </c>
      <c r="I1406">
        <v>9.2004617334443211E-11</v>
      </c>
    </row>
    <row r="1407" spans="1:9" x14ac:dyDescent="0.3">
      <c r="A1407" s="71">
        <v>1405</v>
      </c>
      <c r="B1407" t="s">
        <v>1088</v>
      </c>
      <c r="C1407" t="s">
        <v>184</v>
      </c>
      <c r="D1407" t="s">
        <v>170</v>
      </c>
      <c r="E1407" t="s">
        <v>37</v>
      </c>
      <c r="F1407" t="s">
        <v>171</v>
      </c>
      <c r="G1407">
        <v>7.6454617598259813E-8</v>
      </c>
      <c r="H1407">
        <v>3.5278450136299638E-7</v>
      </c>
      <c r="I1407">
        <v>2.6510532544387322E-7</v>
      </c>
    </row>
    <row r="1408" spans="1:9" x14ac:dyDescent="0.3">
      <c r="A1408" s="71">
        <v>1406</v>
      </c>
      <c r="B1408" t="s">
        <v>1089</v>
      </c>
      <c r="C1408" t="s">
        <v>184</v>
      </c>
      <c r="D1408" t="s">
        <v>170</v>
      </c>
      <c r="E1408" t="s">
        <v>37</v>
      </c>
      <c r="F1408" t="s">
        <v>171</v>
      </c>
      <c r="G1408">
        <v>0</v>
      </c>
      <c r="H1408">
        <v>0</v>
      </c>
      <c r="I1408">
        <v>0</v>
      </c>
    </row>
    <row r="1409" spans="1:9" x14ac:dyDescent="0.3">
      <c r="A1409" s="71">
        <v>1407</v>
      </c>
      <c r="B1409" t="s">
        <v>1090</v>
      </c>
      <c r="C1409" t="s">
        <v>369</v>
      </c>
      <c r="D1409" t="s">
        <v>170</v>
      </c>
      <c r="E1409" t="s">
        <v>37</v>
      </c>
      <c r="F1409" t="s">
        <v>171</v>
      </c>
      <c r="G1409">
        <v>2.7102891194244719E-10</v>
      </c>
      <c r="H1409">
        <v>1.4151024492756311E-9</v>
      </c>
      <c r="I1409">
        <v>1.484929692843713E-9</v>
      </c>
    </row>
    <row r="1410" spans="1:9" x14ac:dyDescent="0.3">
      <c r="A1410" s="71">
        <v>1408</v>
      </c>
      <c r="B1410" t="s">
        <v>654</v>
      </c>
      <c r="C1410" t="s">
        <v>369</v>
      </c>
      <c r="D1410" t="s">
        <v>170</v>
      </c>
      <c r="E1410" t="s">
        <v>37</v>
      </c>
      <c r="F1410" t="s">
        <v>171</v>
      </c>
      <c r="G1410">
        <v>1.6435978496168272E-8</v>
      </c>
      <c r="H1410">
        <v>9.1867828645100899E-8</v>
      </c>
      <c r="I1410">
        <v>6.5235477025081147E-8</v>
      </c>
    </row>
    <row r="1411" spans="1:9" x14ac:dyDescent="0.3">
      <c r="A1411" s="71">
        <v>1409</v>
      </c>
      <c r="B1411" t="s">
        <v>1091</v>
      </c>
      <c r="C1411" t="s">
        <v>312</v>
      </c>
      <c r="D1411" t="s">
        <v>170</v>
      </c>
      <c r="E1411" t="s">
        <v>37</v>
      </c>
      <c r="F1411" t="s">
        <v>171</v>
      </c>
      <c r="G1411">
        <v>5.5070064512117639E-8</v>
      </c>
      <c r="H1411">
        <v>4.005558601131365E-7</v>
      </c>
      <c r="I1411">
        <v>3.583204290764846E-7</v>
      </c>
    </row>
    <row r="1412" spans="1:9" x14ac:dyDescent="0.3">
      <c r="A1412" s="71">
        <v>1410</v>
      </c>
      <c r="B1412" t="s">
        <v>1092</v>
      </c>
      <c r="C1412" t="s">
        <v>312</v>
      </c>
      <c r="D1412" t="s">
        <v>170</v>
      </c>
      <c r="E1412" t="s">
        <v>37</v>
      </c>
      <c r="F1412" t="s">
        <v>171</v>
      </c>
      <c r="G1412">
        <v>0</v>
      </c>
      <c r="H1412">
        <v>0</v>
      </c>
      <c r="I1412">
        <v>0</v>
      </c>
    </row>
    <row r="1413" spans="1:9" x14ac:dyDescent="0.3">
      <c r="A1413" s="71">
        <v>1411</v>
      </c>
      <c r="B1413" t="s">
        <v>1093</v>
      </c>
      <c r="C1413" t="s">
        <v>175</v>
      </c>
      <c r="D1413" t="s">
        <v>176</v>
      </c>
      <c r="E1413" t="s">
        <v>37</v>
      </c>
      <c r="F1413" t="s">
        <v>171</v>
      </c>
      <c r="G1413">
        <v>2.2395691973750198</v>
      </c>
      <c r="H1413">
        <v>0.52187728791912324</v>
      </c>
      <c r="I1413">
        <v>0.71934066721063361</v>
      </c>
    </row>
    <row r="1414" spans="1:9" x14ac:dyDescent="0.3">
      <c r="A1414" s="71">
        <v>1412</v>
      </c>
      <c r="B1414" t="s">
        <v>1094</v>
      </c>
      <c r="C1414" t="s">
        <v>175</v>
      </c>
      <c r="D1414" t="s">
        <v>176</v>
      </c>
      <c r="E1414" t="s">
        <v>37</v>
      </c>
      <c r="F1414" t="s">
        <v>171</v>
      </c>
      <c r="G1414">
        <v>0.4830554951882966</v>
      </c>
      <c r="H1414">
        <v>0.1143359960922314</v>
      </c>
      <c r="I1414">
        <v>0.1587823189375365</v>
      </c>
    </row>
    <row r="1415" spans="1:9" x14ac:dyDescent="0.3">
      <c r="A1415" s="71">
        <v>1413</v>
      </c>
      <c r="B1415" t="s">
        <v>1095</v>
      </c>
      <c r="C1415" t="s">
        <v>175</v>
      </c>
      <c r="D1415" t="s">
        <v>176</v>
      </c>
      <c r="E1415" t="s">
        <v>37</v>
      </c>
      <c r="F1415" t="s">
        <v>171</v>
      </c>
      <c r="G1415">
        <v>1.3716490062590061E-3</v>
      </c>
      <c r="H1415">
        <v>1.150396866962199E-3</v>
      </c>
      <c r="I1415">
        <v>1.133234892745152E-3</v>
      </c>
    </row>
    <row r="1416" spans="1:9" x14ac:dyDescent="0.3">
      <c r="A1416" s="71">
        <v>1414</v>
      </c>
      <c r="B1416" t="s">
        <v>1096</v>
      </c>
      <c r="C1416" t="s">
        <v>169</v>
      </c>
      <c r="D1416" t="s">
        <v>170</v>
      </c>
      <c r="E1416" t="s">
        <v>37</v>
      </c>
      <c r="F1416" t="s">
        <v>171</v>
      </c>
      <c r="G1416">
        <v>0</v>
      </c>
      <c r="H1416">
        <v>0</v>
      </c>
      <c r="I1416">
        <v>0</v>
      </c>
    </row>
    <row r="1417" spans="1:9" x14ac:dyDescent="0.3">
      <c r="A1417" s="71">
        <v>1415</v>
      </c>
      <c r="B1417" t="s">
        <v>1097</v>
      </c>
      <c r="C1417" t="s">
        <v>169</v>
      </c>
      <c r="D1417" t="s">
        <v>170</v>
      </c>
      <c r="E1417" t="s">
        <v>37</v>
      </c>
      <c r="F1417" t="s">
        <v>171</v>
      </c>
      <c r="G1417">
        <v>0</v>
      </c>
      <c r="H1417">
        <v>0</v>
      </c>
      <c r="I1417">
        <v>0</v>
      </c>
    </row>
    <row r="1418" spans="1:9" x14ac:dyDescent="0.3">
      <c r="A1418" s="71">
        <v>1416</v>
      </c>
      <c r="B1418" t="s">
        <v>539</v>
      </c>
      <c r="C1418" t="s">
        <v>369</v>
      </c>
      <c r="D1418" t="s">
        <v>170</v>
      </c>
      <c r="E1418" t="s">
        <v>37</v>
      </c>
      <c r="F1418" t="s">
        <v>171</v>
      </c>
      <c r="G1418">
        <v>4.5025357315140981E-12</v>
      </c>
      <c r="H1418">
        <v>2.0542048621446781E-11</v>
      </c>
      <c r="I1418">
        <v>1.5353921370758728E-11</v>
      </c>
    </row>
    <row r="1419" spans="1:9" x14ac:dyDescent="0.3">
      <c r="A1419" s="71">
        <v>1417</v>
      </c>
      <c r="B1419" t="s">
        <v>540</v>
      </c>
      <c r="C1419" t="s">
        <v>369</v>
      </c>
      <c r="D1419" t="s">
        <v>170</v>
      </c>
      <c r="E1419" t="s">
        <v>37</v>
      </c>
      <c r="F1419" t="s">
        <v>171</v>
      </c>
      <c r="G1419">
        <v>7.3882625447765985E-12</v>
      </c>
      <c r="H1419">
        <v>3.3707683286219587E-11</v>
      </c>
      <c r="I1419">
        <v>2.5194425751022922E-11</v>
      </c>
    </row>
    <row r="1420" spans="1:9" x14ac:dyDescent="0.3">
      <c r="A1420" s="71">
        <v>1418</v>
      </c>
      <c r="B1420" t="s">
        <v>831</v>
      </c>
      <c r="C1420" t="s">
        <v>367</v>
      </c>
      <c r="D1420" t="s">
        <v>170</v>
      </c>
      <c r="E1420" t="s">
        <v>37</v>
      </c>
      <c r="F1420" t="s">
        <v>171</v>
      </c>
      <c r="G1420">
        <v>0.23053638179034761</v>
      </c>
      <c r="H1420">
        <v>2.4584772498711539E-3</v>
      </c>
      <c r="I1420">
        <v>2.6924423069505559E-3</v>
      </c>
    </row>
    <row r="1421" spans="1:9" x14ac:dyDescent="0.3">
      <c r="A1421" s="71">
        <v>1419</v>
      </c>
      <c r="B1421" t="s">
        <v>1098</v>
      </c>
      <c r="C1421" t="s">
        <v>175</v>
      </c>
      <c r="D1421" t="s">
        <v>176</v>
      </c>
      <c r="E1421" t="s">
        <v>37</v>
      </c>
      <c r="F1421" t="s">
        <v>171</v>
      </c>
      <c r="G1421">
        <v>1.304755291011739</v>
      </c>
      <c r="H1421">
        <v>20.220872390442601</v>
      </c>
      <c r="I1421">
        <v>17.27840023313221</v>
      </c>
    </row>
    <row r="1422" spans="1:9" x14ac:dyDescent="0.3">
      <c r="A1422" s="71">
        <v>1420</v>
      </c>
      <c r="B1422" t="s">
        <v>1099</v>
      </c>
      <c r="C1422" t="s">
        <v>175</v>
      </c>
      <c r="D1422" t="s">
        <v>176</v>
      </c>
      <c r="E1422" t="s">
        <v>37</v>
      </c>
      <c r="F1422" t="s">
        <v>171</v>
      </c>
      <c r="G1422">
        <v>2.6148896024522718E-4</v>
      </c>
      <c r="H1422">
        <v>6.043528430331969E-5</v>
      </c>
      <c r="I1422">
        <v>8.3138490216479324E-5</v>
      </c>
    </row>
    <row r="1423" spans="1:9" x14ac:dyDescent="0.3">
      <c r="A1423" s="71">
        <v>1421</v>
      </c>
      <c r="B1423" t="s">
        <v>1100</v>
      </c>
      <c r="C1423" t="s">
        <v>175</v>
      </c>
      <c r="D1423" t="s">
        <v>176</v>
      </c>
      <c r="E1423" t="s">
        <v>37</v>
      </c>
      <c r="F1423" t="s">
        <v>171</v>
      </c>
      <c r="G1423">
        <v>0.11052709325537249</v>
      </c>
      <c r="H1423">
        <v>0.83323134250443665</v>
      </c>
      <c r="I1423">
        <v>1.128319883475589</v>
      </c>
    </row>
    <row r="1424" spans="1:9" x14ac:dyDescent="0.3">
      <c r="A1424" s="71">
        <v>1422</v>
      </c>
      <c r="B1424" t="s">
        <v>1101</v>
      </c>
      <c r="C1424" t="s">
        <v>175</v>
      </c>
      <c r="D1424" t="s">
        <v>176</v>
      </c>
      <c r="E1424" t="s">
        <v>37</v>
      </c>
      <c r="F1424" t="s">
        <v>171</v>
      </c>
      <c r="G1424">
        <v>1.312171171891775E-6</v>
      </c>
      <c r="H1424">
        <v>1.361364334837988E-4</v>
      </c>
      <c r="I1424">
        <v>1.5803788878754009E-5</v>
      </c>
    </row>
    <row r="1425" spans="1:9" x14ac:dyDescent="0.3">
      <c r="A1425" s="71">
        <v>1423</v>
      </c>
      <c r="B1425" t="s">
        <v>1102</v>
      </c>
      <c r="C1425" t="s">
        <v>175</v>
      </c>
      <c r="D1425" t="s">
        <v>176</v>
      </c>
      <c r="E1425" t="s">
        <v>37</v>
      </c>
      <c r="F1425" t="s">
        <v>171</v>
      </c>
      <c r="G1425">
        <v>3.6100622556739692</v>
      </c>
      <c r="H1425">
        <v>0.2183464098075788</v>
      </c>
      <c r="I1425">
        <v>7.7343535008094502E-2</v>
      </c>
    </row>
    <row r="1426" spans="1:9" x14ac:dyDescent="0.3">
      <c r="A1426" s="71">
        <v>1424</v>
      </c>
      <c r="B1426" t="s">
        <v>338</v>
      </c>
      <c r="C1426" t="s">
        <v>175</v>
      </c>
      <c r="D1426" t="s">
        <v>176</v>
      </c>
      <c r="E1426" t="s">
        <v>37</v>
      </c>
      <c r="F1426" t="s">
        <v>171</v>
      </c>
      <c r="G1426">
        <v>30.428125762732069</v>
      </c>
      <c r="H1426">
        <v>0.1192139616623836</v>
      </c>
      <c r="I1426">
        <v>0.21108167798041211</v>
      </c>
    </row>
    <row r="1427" spans="1:9" x14ac:dyDescent="0.3">
      <c r="A1427" s="71">
        <v>1425</v>
      </c>
      <c r="B1427" t="s">
        <v>247</v>
      </c>
      <c r="C1427" t="s">
        <v>175</v>
      </c>
      <c r="D1427" t="s">
        <v>176</v>
      </c>
      <c r="E1427" t="s">
        <v>37</v>
      </c>
      <c r="F1427" t="s">
        <v>171</v>
      </c>
      <c r="G1427">
        <v>3.040567836296246E-4</v>
      </c>
      <c r="H1427">
        <v>7.0273551742655805E-5</v>
      </c>
      <c r="I1427">
        <v>9.6672615960914055E-5</v>
      </c>
    </row>
    <row r="1428" spans="1:9" x14ac:dyDescent="0.3">
      <c r="A1428" s="71">
        <v>1426</v>
      </c>
      <c r="B1428" t="s">
        <v>104</v>
      </c>
      <c r="C1428" t="s">
        <v>363</v>
      </c>
      <c r="D1428" t="s">
        <v>170</v>
      </c>
      <c r="E1428" t="s">
        <v>37</v>
      </c>
      <c r="F1428" t="s">
        <v>171</v>
      </c>
      <c r="G1428">
        <v>1.638859404449885E-7</v>
      </c>
      <c r="H1428">
        <v>3.7877290797558139E-8</v>
      </c>
      <c r="I1428">
        <v>5.2106328687871773E-8</v>
      </c>
    </row>
    <row r="1429" spans="1:9" x14ac:dyDescent="0.3">
      <c r="A1429" s="71">
        <v>1427</v>
      </c>
      <c r="B1429" t="s">
        <v>32</v>
      </c>
      <c r="C1429" t="s">
        <v>363</v>
      </c>
      <c r="D1429" t="s">
        <v>170</v>
      </c>
      <c r="E1429" t="s">
        <v>37</v>
      </c>
      <c r="F1429" t="s">
        <v>171</v>
      </c>
      <c r="G1429">
        <v>2.0261100429691079E-6</v>
      </c>
      <c r="H1429">
        <v>4.6827421151197459E-7</v>
      </c>
      <c r="I1429">
        <v>6.4418678083841769E-7</v>
      </c>
    </row>
    <row r="1430" spans="1:9" x14ac:dyDescent="0.3">
      <c r="A1430" s="71">
        <v>1428</v>
      </c>
      <c r="B1430" t="s">
        <v>1103</v>
      </c>
      <c r="C1430" t="s">
        <v>175</v>
      </c>
      <c r="D1430" t="s">
        <v>176</v>
      </c>
      <c r="E1430" t="s">
        <v>37</v>
      </c>
      <c r="F1430" t="s">
        <v>171</v>
      </c>
      <c r="G1430">
        <v>1.017068559119691E-5</v>
      </c>
      <c r="H1430">
        <v>2.3506471784962269E-6</v>
      </c>
      <c r="I1430">
        <v>3.233694685769815E-6</v>
      </c>
    </row>
    <row r="1431" spans="1:9" x14ac:dyDescent="0.3">
      <c r="A1431" s="71">
        <v>1429</v>
      </c>
      <c r="B1431" t="s">
        <v>1104</v>
      </c>
      <c r="C1431" t="s">
        <v>175</v>
      </c>
      <c r="D1431" t="s">
        <v>176</v>
      </c>
      <c r="E1431" t="s">
        <v>37</v>
      </c>
      <c r="F1431" t="s">
        <v>171</v>
      </c>
      <c r="G1431">
        <v>1.6705215456223121E-5</v>
      </c>
      <c r="H1431">
        <v>2.0334326562405469E-6</v>
      </c>
      <c r="I1431">
        <v>3.2326955299958699E-6</v>
      </c>
    </row>
    <row r="1432" spans="1:9" x14ac:dyDescent="0.3">
      <c r="A1432" s="71">
        <v>1430</v>
      </c>
      <c r="B1432" t="s">
        <v>1105</v>
      </c>
      <c r="C1432" t="s">
        <v>175</v>
      </c>
      <c r="D1432" t="s">
        <v>176</v>
      </c>
      <c r="E1432" t="s">
        <v>37</v>
      </c>
      <c r="F1432" t="s">
        <v>171</v>
      </c>
      <c r="G1432">
        <v>4.0067985235286117E-5</v>
      </c>
      <c r="H1432">
        <v>7.3280272497081204E-5</v>
      </c>
      <c r="I1432">
        <v>7.6098084598678108E-5</v>
      </c>
    </row>
    <row r="1433" spans="1:9" x14ac:dyDescent="0.3">
      <c r="A1433" s="71">
        <v>1431</v>
      </c>
      <c r="B1433" t="s">
        <v>1106</v>
      </c>
      <c r="C1433" t="s">
        <v>175</v>
      </c>
      <c r="D1433" t="s">
        <v>176</v>
      </c>
      <c r="E1433" t="s">
        <v>37</v>
      </c>
      <c r="F1433" t="s">
        <v>171</v>
      </c>
      <c r="G1433">
        <v>0</v>
      </c>
      <c r="H1433">
        <v>0</v>
      </c>
      <c r="I1433">
        <v>0</v>
      </c>
    </row>
    <row r="1434" spans="1:9" x14ac:dyDescent="0.3">
      <c r="A1434" s="71">
        <v>1432</v>
      </c>
      <c r="B1434" t="s">
        <v>309</v>
      </c>
      <c r="C1434" t="s">
        <v>175</v>
      </c>
      <c r="D1434" t="s">
        <v>176</v>
      </c>
      <c r="E1434" t="s">
        <v>37</v>
      </c>
      <c r="F1434" t="s">
        <v>171</v>
      </c>
      <c r="G1434">
        <v>5.2505938217205957E-3</v>
      </c>
      <c r="H1434">
        <v>4.3950692481448698E-3</v>
      </c>
      <c r="I1434">
        <v>3.9598401415489454E-3</v>
      </c>
    </row>
    <row r="1435" spans="1:9" x14ac:dyDescent="0.3">
      <c r="A1435" s="71">
        <v>1433</v>
      </c>
      <c r="B1435" t="s">
        <v>1107</v>
      </c>
      <c r="C1435" t="s">
        <v>175</v>
      </c>
      <c r="D1435" t="s">
        <v>176</v>
      </c>
      <c r="E1435" t="s">
        <v>37</v>
      </c>
      <c r="F1435" t="s">
        <v>171</v>
      </c>
      <c r="G1435">
        <v>4.727641557412625E-3</v>
      </c>
      <c r="H1435">
        <v>3.2912573448656952E-2</v>
      </c>
      <c r="I1435">
        <v>5.3500723945407461E-2</v>
      </c>
    </row>
    <row r="1436" spans="1:9" x14ac:dyDescent="0.3">
      <c r="A1436" s="71">
        <v>1434</v>
      </c>
      <c r="B1436" t="s">
        <v>1108</v>
      </c>
      <c r="C1436" t="s">
        <v>175</v>
      </c>
      <c r="D1436" t="s">
        <v>176</v>
      </c>
      <c r="E1436" t="s">
        <v>37</v>
      </c>
      <c r="F1436" t="s">
        <v>171</v>
      </c>
      <c r="G1436">
        <v>1.806124456064427E-11</v>
      </c>
      <c r="H1436">
        <v>1.5167632645712981E-10</v>
      </c>
      <c r="I1436">
        <v>1.4101177017419859E-10</v>
      </c>
    </row>
    <row r="1437" spans="1:9" x14ac:dyDescent="0.3">
      <c r="A1437" s="71">
        <v>1435</v>
      </c>
      <c r="B1437" t="s">
        <v>1109</v>
      </c>
      <c r="C1437" t="s">
        <v>175</v>
      </c>
      <c r="D1437" t="s">
        <v>176</v>
      </c>
      <c r="E1437" t="s">
        <v>37</v>
      </c>
      <c r="F1437" t="s">
        <v>171</v>
      </c>
      <c r="G1437">
        <v>1.6046640414409421E-7</v>
      </c>
      <c r="H1437">
        <v>1.8182353696476669E-4</v>
      </c>
      <c r="I1437">
        <v>4.7111667406325067E-5</v>
      </c>
    </row>
    <row r="1438" spans="1:9" x14ac:dyDescent="0.3">
      <c r="A1438" s="71">
        <v>1436</v>
      </c>
      <c r="B1438" t="s">
        <v>1110</v>
      </c>
      <c r="C1438" t="s">
        <v>175</v>
      </c>
      <c r="D1438" t="s">
        <v>176</v>
      </c>
      <c r="E1438" t="s">
        <v>37</v>
      </c>
      <c r="F1438" t="s">
        <v>171</v>
      </c>
      <c r="G1438">
        <v>0.140752492937015</v>
      </c>
      <c r="H1438">
        <v>0.62313064849489308</v>
      </c>
      <c r="I1438">
        <v>0.61245008262813283</v>
      </c>
    </row>
    <row r="1439" spans="1:9" x14ac:dyDescent="0.3">
      <c r="A1439" s="71">
        <v>1437</v>
      </c>
      <c r="B1439" t="s">
        <v>1111</v>
      </c>
      <c r="C1439" t="s">
        <v>175</v>
      </c>
      <c r="D1439" t="s">
        <v>176</v>
      </c>
      <c r="E1439" t="s">
        <v>37</v>
      </c>
      <c r="F1439" t="s">
        <v>171</v>
      </c>
      <c r="G1439">
        <v>1.023531514084185E-2</v>
      </c>
      <c r="H1439">
        <v>4.1800166020802478E-2</v>
      </c>
      <c r="I1439">
        <v>3.56611201304892E-2</v>
      </c>
    </row>
    <row r="1440" spans="1:9" x14ac:dyDescent="0.3">
      <c r="A1440" s="71">
        <v>1438</v>
      </c>
      <c r="B1440" t="s">
        <v>1112</v>
      </c>
      <c r="C1440" t="s">
        <v>175</v>
      </c>
      <c r="D1440" t="s">
        <v>176</v>
      </c>
      <c r="E1440" t="s">
        <v>37</v>
      </c>
      <c r="F1440" t="s">
        <v>171</v>
      </c>
      <c r="G1440">
        <v>4.1885483208203177E-4</v>
      </c>
      <c r="H1440">
        <v>6.1935384011453957E-3</v>
      </c>
      <c r="I1440">
        <v>5.404003453491131E-3</v>
      </c>
    </row>
    <row r="1441" spans="1:9" x14ac:dyDescent="0.3">
      <c r="A1441" s="71">
        <v>1439</v>
      </c>
      <c r="B1441" t="s">
        <v>1113</v>
      </c>
      <c r="C1441" t="s">
        <v>175</v>
      </c>
      <c r="D1441" t="s">
        <v>176</v>
      </c>
      <c r="E1441" t="s">
        <v>37</v>
      </c>
      <c r="F1441" t="s">
        <v>171</v>
      </c>
      <c r="G1441">
        <v>1.06233700693787E-6</v>
      </c>
      <c r="H1441">
        <v>4.297940576918629E-6</v>
      </c>
      <c r="I1441">
        <v>3.6306037132172291E-6</v>
      </c>
    </row>
    <row r="1442" spans="1:9" x14ac:dyDescent="0.3">
      <c r="A1442" s="71">
        <v>1440</v>
      </c>
      <c r="B1442" t="s">
        <v>1114</v>
      </c>
      <c r="C1442" t="s">
        <v>175</v>
      </c>
      <c r="D1442" t="s">
        <v>176</v>
      </c>
      <c r="E1442" t="s">
        <v>37</v>
      </c>
      <c r="F1442" t="s">
        <v>171</v>
      </c>
      <c r="G1442">
        <v>8.0654052913733086E-4</v>
      </c>
      <c r="H1442">
        <v>3.2561081183609748E-3</v>
      </c>
      <c r="I1442">
        <v>2.7442948185469919E-3</v>
      </c>
    </row>
    <row r="1443" spans="1:9" x14ac:dyDescent="0.3">
      <c r="A1443" s="71">
        <v>1441</v>
      </c>
      <c r="B1443" t="s">
        <v>343</v>
      </c>
      <c r="C1443" t="s">
        <v>175</v>
      </c>
      <c r="D1443" t="s">
        <v>176</v>
      </c>
      <c r="E1443" t="s">
        <v>37</v>
      </c>
      <c r="F1443" t="s">
        <v>171</v>
      </c>
      <c r="G1443">
        <v>0.1023523222374793</v>
      </c>
      <c r="H1443">
        <v>0.1941808833681232</v>
      </c>
      <c r="I1443">
        <v>0.20128238327210199</v>
      </c>
    </row>
    <row r="1444" spans="1:9" x14ac:dyDescent="0.3">
      <c r="A1444" s="71">
        <v>1442</v>
      </c>
      <c r="B1444" t="s">
        <v>1115</v>
      </c>
      <c r="C1444" t="s">
        <v>175</v>
      </c>
      <c r="D1444" t="s">
        <v>176</v>
      </c>
      <c r="E1444" t="s">
        <v>37</v>
      </c>
      <c r="F1444" t="s">
        <v>171</v>
      </c>
      <c r="G1444">
        <v>28.333060232272071</v>
      </c>
      <c r="H1444">
        <v>1.673707321346769</v>
      </c>
      <c r="I1444">
        <v>0.55075692818373112</v>
      </c>
    </row>
    <row r="1445" spans="1:9" x14ac:dyDescent="0.3">
      <c r="A1445" s="71">
        <v>1443</v>
      </c>
      <c r="B1445" t="s">
        <v>1116</v>
      </c>
      <c r="C1445" t="s">
        <v>175</v>
      </c>
      <c r="D1445" t="s">
        <v>176</v>
      </c>
      <c r="E1445" t="s">
        <v>37</v>
      </c>
      <c r="F1445" t="s">
        <v>171</v>
      </c>
      <c r="G1445">
        <v>7.8828546105064691E-5</v>
      </c>
      <c r="H1445">
        <v>3.3670662179213659E-4</v>
      </c>
      <c r="I1445">
        <v>1.5339392599628289E-4</v>
      </c>
    </row>
    <row r="1446" spans="1:9" x14ac:dyDescent="0.3">
      <c r="A1446" s="71">
        <v>1444</v>
      </c>
      <c r="B1446" t="s">
        <v>1091</v>
      </c>
      <c r="C1446" t="s">
        <v>175</v>
      </c>
      <c r="D1446" t="s">
        <v>176</v>
      </c>
      <c r="E1446" t="s">
        <v>37</v>
      </c>
      <c r="F1446" t="s">
        <v>171</v>
      </c>
      <c r="G1446">
        <v>6.3904250188500861E-5</v>
      </c>
      <c r="H1446">
        <v>2.5806066880687301E-4</v>
      </c>
      <c r="I1446">
        <v>2.1756117324687441E-4</v>
      </c>
    </row>
    <row r="1447" spans="1:9" x14ac:dyDescent="0.3">
      <c r="A1447" s="71">
        <v>1445</v>
      </c>
      <c r="B1447" t="s">
        <v>352</v>
      </c>
      <c r="C1447" t="s">
        <v>175</v>
      </c>
      <c r="D1447" t="s">
        <v>176</v>
      </c>
      <c r="E1447" t="s">
        <v>37</v>
      </c>
      <c r="F1447" t="s">
        <v>171</v>
      </c>
      <c r="G1447">
        <v>2.752511279044289E-18</v>
      </c>
      <c r="H1447">
        <v>5.860684171659055E-18</v>
      </c>
      <c r="I1447">
        <v>5.1134585196591171E-18</v>
      </c>
    </row>
    <row r="1448" spans="1:9" x14ac:dyDescent="0.3">
      <c r="A1448" s="71">
        <v>1446</v>
      </c>
      <c r="B1448" t="s">
        <v>1117</v>
      </c>
      <c r="C1448" t="s">
        <v>175</v>
      </c>
      <c r="D1448" t="s">
        <v>176</v>
      </c>
      <c r="E1448" t="s">
        <v>37</v>
      </c>
      <c r="F1448" t="s">
        <v>171</v>
      </c>
      <c r="G1448">
        <v>3.3927527057978119E-7</v>
      </c>
      <c r="H1448">
        <v>2.4590547041287509E-4</v>
      </c>
      <c r="I1448">
        <v>5.9674869204470273E-5</v>
      </c>
    </row>
    <row r="1449" spans="1:9" x14ac:dyDescent="0.3">
      <c r="A1449" s="71">
        <v>1447</v>
      </c>
      <c r="B1449" t="s">
        <v>1118</v>
      </c>
      <c r="C1449" t="s">
        <v>175</v>
      </c>
      <c r="D1449" t="s">
        <v>176</v>
      </c>
      <c r="E1449" t="s">
        <v>37</v>
      </c>
      <c r="F1449" t="s">
        <v>171</v>
      </c>
      <c r="G1449">
        <v>3.4787367472216679E-3</v>
      </c>
      <c r="H1449">
        <v>3.4775162411044142E-3</v>
      </c>
      <c r="I1449">
        <v>3.7198691202370449E-3</v>
      </c>
    </row>
    <row r="1450" spans="1:9" x14ac:dyDescent="0.3">
      <c r="A1450" s="71">
        <v>1448</v>
      </c>
      <c r="B1450" t="s">
        <v>274</v>
      </c>
      <c r="C1450" t="s">
        <v>175</v>
      </c>
      <c r="D1450" t="s">
        <v>176</v>
      </c>
      <c r="E1450" t="s">
        <v>37</v>
      </c>
      <c r="F1450" t="s">
        <v>171</v>
      </c>
      <c r="G1450">
        <v>4.4336542337694188E-4</v>
      </c>
      <c r="H1450">
        <v>1.3367594770057009E-2</v>
      </c>
      <c r="I1450">
        <v>1.714372671910188E-2</v>
      </c>
    </row>
    <row r="1451" spans="1:9" x14ac:dyDescent="0.3">
      <c r="A1451" s="71">
        <v>1449</v>
      </c>
      <c r="B1451" t="s">
        <v>1119</v>
      </c>
      <c r="C1451" t="s">
        <v>175</v>
      </c>
      <c r="D1451" t="s">
        <v>176</v>
      </c>
      <c r="E1451" t="s">
        <v>37</v>
      </c>
      <c r="F1451" t="s">
        <v>171</v>
      </c>
      <c r="G1451">
        <v>1.5807817381787269E-4</v>
      </c>
      <c r="H1451">
        <v>5.9276586370358075E-4</v>
      </c>
      <c r="I1451">
        <v>4.5874058652557801E-4</v>
      </c>
    </row>
    <row r="1452" spans="1:9" x14ac:dyDescent="0.3">
      <c r="A1452" s="71">
        <v>1450</v>
      </c>
      <c r="B1452" t="s">
        <v>1120</v>
      </c>
      <c r="C1452" t="s">
        <v>175</v>
      </c>
      <c r="D1452" t="s">
        <v>176</v>
      </c>
      <c r="E1452" t="s">
        <v>37</v>
      </c>
      <c r="F1452" t="s">
        <v>171</v>
      </c>
      <c r="G1452">
        <v>0.53358335939016188</v>
      </c>
      <c r="H1452">
        <v>1.941503101802893</v>
      </c>
      <c r="I1452">
        <v>1.511513641269534</v>
      </c>
    </row>
    <row r="1453" spans="1:9" x14ac:dyDescent="0.3">
      <c r="A1453" s="71">
        <v>1451</v>
      </c>
      <c r="B1453" t="s">
        <v>347</v>
      </c>
      <c r="C1453" t="s">
        <v>175</v>
      </c>
      <c r="D1453" t="s">
        <v>176</v>
      </c>
      <c r="E1453" t="s">
        <v>37</v>
      </c>
      <c r="F1453" t="s">
        <v>171</v>
      </c>
      <c r="G1453">
        <v>8.6430496216031918E-4</v>
      </c>
      <c r="H1453">
        <v>1.3986369857036879E-4</v>
      </c>
      <c r="I1453">
        <v>2.0166599785809749E-4</v>
      </c>
    </row>
    <row r="1454" spans="1:9" x14ac:dyDescent="0.3">
      <c r="A1454" s="71">
        <v>1452</v>
      </c>
      <c r="B1454" t="s">
        <v>1121</v>
      </c>
      <c r="C1454" t="s">
        <v>175</v>
      </c>
      <c r="D1454" t="s">
        <v>176</v>
      </c>
      <c r="E1454" t="s">
        <v>37</v>
      </c>
      <c r="F1454" t="s">
        <v>171</v>
      </c>
      <c r="G1454">
        <v>10.157427701162041</v>
      </c>
      <c r="H1454">
        <v>65.577148665604668</v>
      </c>
      <c r="I1454">
        <v>87.59030627411633</v>
      </c>
    </row>
    <row r="1455" spans="1:9" x14ac:dyDescent="0.3">
      <c r="A1455" s="71">
        <v>1453</v>
      </c>
      <c r="B1455" t="s">
        <v>1122</v>
      </c>
      <c r="C1455" t="s">
        <v>175</v>
      </c>
      <c r="D1455" t="s">
        <v>176</v>
      </c>
      <c r="E1455" t="s">
        <v>37</v>
      </c>
      <c r="F1455" t="s">
        <v>171</v>
      </c>
      <c r="G1455">
        <v>0.1626072309527305</v>
      </c>
      <c r="H1455">
        <v>0.68815833932891579</v>
      </c>
      <c r="I1455">
        <v>0.41881023458147137</v>
      </c>
    </row>
    <row r="1456" spans="1:9" x14ac:dyDescent="0.3">
      <c r="A1456" s="71">
        <v>1454</v>
      </c>
      <c r="B1456" t="s">
        <v>1123</v>
      </c>
      <c r="C1456" t="s">
        <v>175</v>
      </c>
      <c r="D1456" t="s">
        <v>176</v>
      </c>
      <c r="E1456" t="s">
        <v>37</v>
      </c>
      <c r="F1456" t="s">
        <v>171</v>
      </c>
      <c r="G1456">
        <v>4.3155359685530033E-2</v>
      </c>
      <c r="H1456">
        <v>0.27753888441719787</v>
      </c>
      <c r="I1456">
        <v>0.29053944806527898</v>
      </c>
    </row>
    <row r="1457" spans="1:9" x14ac:dyDescent="0.3">
      <c r="A1457" s="71">
        <v>1455</v>
      </c>
      <c r="B1457" t="s">
        <v>962</v>
      </c>
      <c r="C1457" t="s">
        <v>175</v>
      </c>
      <c r="D1457" t="s">
        <v>176</v>
      </c>
      <c r="E1457" t="s">
        <v>37</v>
      </c>
      <c r="F1457" t="s">
        <v>171</v>
      </c>
      <c r="G1457">
        <v>5.3214512866019371E-3</v>
      </c>
      <c r="H1457">
        <v>3.4684816109944352E-2</v>
      </c>
      <c r="I1457">
        <v>3.508040253318559E-2</v>
      </c>
    </row>
    <row r="1458" spans="1:9" x14ac:dyDescent="0.3">
      <c r="A1458" s="71">
        <v>1456</v>
      </c>
      <c r="B1458" t="s">
        <v>234</v>
      </c>
      <c r="C1458" t="s">
        <v>175</v>
      </c>
      <c r="D1458" t="s">
        <v>176</v>
      </c>
      <c r="E1458" t="s">
        <v>37</v>
      </c>
      <c r="F1458" t="s">
        <v>171</v>
      </c>
      <c r="G1458">
        <v>3.4392295969273421E-6</v>
      </c>
      <c r="H1458">
        <v>9.9067911084155384E-6</v>
      </c>
      <c r="I1458">
        <v>8.1651698361041703E-6</v>
      </c>
    </row>
    <row r="1459" spans="1:9" x14ac:dyDescent="0.3">
      <c r="A1459" s="71">
        <v>1457</v>
      </c>
      <c r="B1459" t="s">
        <v>1124</v>
      </c>
      <c r="C1459" t="s">
        <v>175</v>
      </c>
      <c r="D1459" t="s">
        <v>176</v>
      </c>
      <c r="E1459" t="s">
        <v>37</v>
      </c>
      <c r="F1459" t="s">
        <v>171</v>
      </c>
      <c r="G1459">
        <v>7.7460774214120328E-6</v>
      </c>
      <c r="H1459">
        <v>8.5820809335018625E-6</v>
      </c>
      <c r="I1459">
        <v>7.0734778702103747E-6</v>
      </c>
    </row>
    <row r="1460" spans="1:9" x14ac:dyDescent="0.3">
      <c r="A1460" s="71">
        <v>1458</v>
      </c>
      <c r="B1460" t="s">
        <v>1125</v>
      </c>
      <c r="C1460" t="s">
        <v>175</v>
      </c>
      <c r="D1460" t="s">
        <v>176</v>
      </c>
      <c r="E1460" t="s">
        <v>37</v>
      </c>
      <c r="F1460" t="s">
        <v>171</v>
      </c>
      <c r="G1460">
        <v>0.38572015335824877</v>
      </c>
      <c r="H1460">
        <v>0.88655367748668201</v>
      </c>
      <c r="I1460">
        <v>0.83288539212066581</v>
      </c>
    </row>
    <row r="1461" spans="1:9" x14ac:dyDescent="0.3">
      <c r="A1461" s="71">
        <v>1459</v>
      </c>
      <c r="B1461" t="s">
        <v>1126</v>
      </c>
      <c r="C1461" t="s">
        <v>175</v>
      </c>
      <c r="D1461" t="s">
        <v>176</v>
      </c>
      <c r="E1461" t="s">
        <v>37</v>
      </c>
      <c r="F1461" t="s">
        <v>171</v>
      </c>
      <c r="G1461">
        <v>2.576513964431645E-5</v>
      </c>
      <c r="H1461">
        <v>9.3232693449569378E-5</v>
      </c>
      <c r="I1461">
        <v>4.7976742946230527E-5</v>
      </c>
    </row>
    <row r="1462" spans="1:9" x14ac:dyDescent="0.3">
      <c r="A1462" s="71">
        <v>1460</v>
      </c>
      <c r="B1462" t="s">
        <v>1127</v>
      </c>
      <c r="C1462" t="s">
        <v>175</v>
      </c>
      <c r="D1462" t="s">
        <v>176</v>
      </c>
      <c r="E1462" t="s">
        <v>37</v>
      </c>
      <c r="F1462" t="s">
        <v>171</v>
      </c>
      <c r="G1462">
        <v>0.55398964978090048</v>
      </c>
      <c r="H1462">
        <v>1.8414990072125501</v>
      </c>
      <c r="I1462">
        <v>1.516362845683217</v>
      </c>
    </row>
    <row r="1463" spans="1:9" x14ac:dyDescent="0.3">
      <c r="A1463" s="71">
        <v>1461</v>
      </c>
      <c r="B1463" t="s">
        <v>330</v>
      </c>
      <c r="C1463" t="s">
        <v>175</v>
      </c>
      <c r="D1463" t="s">
        <v>176</v>
      </c>
      <c r="E1463" t="s">
        <v>37</v>
      </c>
      <c r="F1463" t="s">
        <v>171</v>
      </c>
      <c r="G1463">
        <v>0.2493110385039243</v>
      </c>
      <c r="H1463">
        <v>0.1103017501701358</v>
      </c>
      <c r="I1463">
        <v>0.1654724742529875</v>
      </c>
    </row>
    <row r="1464" spans="1:9" x14ac:dyDescent="0.3">
      <c r="A1464" s="71">
        <v>1462</v>
      </c>
      <c r="B1464" t="s">
        <v>1128</v>
      </c>
      <c r="C1464" t="s">
        <v>175</v>
      </c>
      <c r="D1464" t="s">
        <v>176</v>
      </c>
      <c r="E1464" t="s">
        <v>37</v>
      </c>
      <c r="F1464" t="s">
        <v>171</v>
      </c>
      <c r="G1464">
        <v>1.2308251106515121E-3</v>
      </c>
      <c r="H1464">
        <v>5.3203323549027648E-3</v>
      </c>
      <c r="I1464">
        <v>2.833925083445289E-3</v>
      </c>
    </row>
    <row r="1465" spans="1:9" x14ac:dyDescent="0.3">
      <c r="A1465" s="71">
        <v>1463</v>
      </c>
      <c r="B1465" t="s">
        <v>514</v>
      </c>
      <c r="C1465" t="s">
        <v>369</v>
      </c>
      <c r="D1465" t="s">
        <v>170</v>
      </c>
      <c r="E1465" t="s">
        <v>37</v>
      </c>
      <c r="F1465" t="s">
        <v>171</v>
      </c>
      <c r="G1465">
        <v>0</v>
      </c>
      <c r="H1465">
        <v>0</v>
      </c>
      <c r="I1465">
        <v>0</v>
      </c>
    </row>
    <row r="1466" spans="1:9" x14ac:dyDescent="0.3">
      <c r="A1466" s="71">
        <v>1464</v>
      </c>
      <c r="B1466" t="s">
        <v>1129</v>
      </c>
      <c r="C1466" t="s">
        <v>179</v>
      </c>
      <c r="D1466" t="s">
        <v>170</v>
      </c>
      <c r="E1466" t="s">
        <v>37</v>
      </c>
      <c r="F1466" t="s">
        <v>171</v>
      </c>
      <c r="G1466">
        <v>0</v>
      </c>
      <c r="H1466">
        <v>0</v>
      </c>
      <c r="I1466">
        <v>0</v>
      </c>
    </row>
    <row r="1467" spans="1:9" x14ac:dyDescent="0.3">
      <c r="A1467" s="71">
        <v>1465</v>
      </c>
      <c r="B1467" t="s">
        <v>463</v>
      </c>
      <c r="C1467" t="s">
        <v>179</v>
      </c>
      <c r="D1467" t="s">
        <v>170</v>
      </c>
      <c r="E1467" t="s">
        <v>37</v>
      </c>
      <c r="F1467" t="s">
        <v>171</v>
      </c>
      <c r="G1467">
        <v>6.8194727543567559E-14</v>
      </c>
      <c r="H1467">
        <v>4.9743529604947229E-13</v>
      </c>
      <c r="I1467">
        <v>2.3485338885947062E-13</v>
      </c>
    </row>
    <row r="1468" spans="1:9" x14ac:dyDescent="0.3">
      <c r="A1468" s="71">
        <v>1466</v>
      </c>
      <c r="B1468" t="s">
        <v>463</v>
      </c>
      <c r="C1468" t="s">
        <v>184</v>
      </c>
      <c r="D1468" t="s">
        <v>170</v>
      </c>
      <c r="E1468" t="s">
        <v>37</v>
      </c>
      <c r="F1468" t="s">
        <v>171</v>
      </c>
      <c r="G1468">
        <v>2.8177128827798161E-11</v>
      </c>
      <c r="H1468">
        <v>2.0553345816402641E-10</v>
      </c>
      <c r="I1468">
        <v>9.7038207607468789E-11</v>
      </c>
    </row>
    <row r="1469" spans="1:9" x14ac:dyDescent="0.3">
      <c r="A1469" s="71">
        <v>1467</v>
      </c>
      <c r="B1469" t="s">
        <v>532</v>
      </c>
      <c r="C1469" t="s">
        <v>179</v>
      </c>
      <c r="D1469" t="s">
        <v>170</v>
      </c>
      <c r="E1469" t="s">
        <v>37</v>
      </c>
      <c r="F1469" t="s">
        <v>171</v>
      </c>
      <c r="G1469">
        <v>7.5815733416060805E-10</v>
      </c>
      <c r="H1469">
        <v>3.4988076226824259E-9</v>
      </c>
      <c r="I1469">
        <v>2.6288961326317469E-9</v>
      </c>
    </row>
    <row r="1470" spans="1:9" x14ac:dyDescent="0.3">
      <c r="A1470" s="71">
        <v>1468</v>
      </c>
      <c r="B1470" t="s">
        <v>990</v>
      </c>
      <c r="C1470" t="s">
        <v>179</v>
      </c>
      <c r="D1470" t="s">
        <v>170</v>
      </c>
      <c r="E1470" t="s">
        <v>37</v>
      </c>
      <c r="F1470" t="s">
        <v>171</v>
      </c>
      <c r="G1470">
        <v>0</v>
      </c>
      <c r="H1470">
        <v>0</v>
      </c>
      <c r="I1470">
        <v>0</v>
      </c>
    </row>
    <row r="1471" spans="1:9" x14ac:dyDescent="0.3">
      <c r="A1471" s="71">
        <v>1469</v>
      </c>
      <c r="B1471" t="s">
        <v>464</v>
      </c>
      <c r="C1471" t="s">
        <v>179</v>
      </c>
      <c r="D1471" t="s">
        <v>170</v>
      </c>
      <c r="E1471" t="s">
        <v>37</v>
      </c>
      <c r="F1471" t="s">
        <v>171</v>
      </c>
      <c r="G1471">
        <v>0</v>
      </c>
      <c r="H1471">
        <v>0</v>
      </c>
      <c r="I1471">
        <v>0</v>
      </c>
    </row>
    <row r="1472" spans="1:9" x14ac:dyDescent="0.3">
      <c r="A1472" s="71">
        <v>1470</v>
      </c>
      <c r="B1472" t="s">
        <v>1129</v>
      </c>
      <c r="C1472" t="s">
        <v>184</v>
      </c>
      <c r="D1472" t="s">
        <v>170</v>
      </c>
      <c r="E1472" t="s">
        <v>37</v>
      </c>
      <c r="F1472" t="s">
        <v>171</v>
      </c>
      <c r="G1472">
        <v>0</v>
      </c>
      <c r="H1472">
        <v>0</v>
      </c>
      <c r="I1472">
        <v>0</v>
      </c>
    </row>
    <row r="1473" spans="1:9" x14ac:dyDescent="0.3">
      <c r="A1473" s="71">
        <v>1471</v>
      </c>
      <c r="B1473" t="s">
        <v>1130</v>
      </c>
      <c r="C1473" t="s">
        <v>184</v>
      </c>
      <c r="D1473" t="s">
        <v>170</v>
      </c>
      <c r="E1473" t="s">
        <v>37</v>
      </c>
      <c r="F1473" t="s">
        <v>171</v>
      </c>
      <c r="G1473">
        <v>0</v>
      </c>
      <c r="H1473">
        <v>0</v>
      </c>
      <c r="I1473">
        <v>0</v>
      </c>
    </row>
    <row r="1474" spans="1:9" x14ac:dyDescent="0.3">
      <c r="A1474" s="71">
        <v>1472</v>
      </c>
      <c r="B1474" t="s">
        <v>465</v>
      </c>
      <c r="C1474" t="s">
        <v>179</v>
      </c>
      <c r="D1474" t="s">
        <v>170</v>
      </c>
      <c r="E1474" t="s">
        <v>37</v>
      </c>
      <c r="F1474" t="s">
        <v>171</v>
      </c>
      <c r="G1474">
        <v>0</v>
      </c>
      <c r="H1474">
        <v>0</v>
      </c>
      <c r="I1474">
        <v>0</v>
      </c>
    </row>
    <row r="1475" spans="1:9" x14ac:dyDescent="0.3">
      <c r="A1475" s="71">
        <v>1473</v>
      </c>
      <c r="B1475" t="s">
        <v>491</v>
      </c>
      <c r="C1475" t="s">
        <v>179</v>
      </c>
      <c r="D1475" t="s">
        <v>170</v>
      </c>
      <c r="E1475" t="s">
        <v>37</v>
      </c>
      <c r="F1475" t="s">
        <v>171</v>
      </c>
      <c r="G1475">
        <v>3.443953874150565E-12</v>
      </c>
      <c r="H1475">
        <v>1.6049331118268501E-11</v>
      </c>
      <c r="I1475">
        <v>1.1940470560935491E-11</v>
      </c>
    </row>
    <row r="1476" spans="1:9" x14ac:dyDescent="0.3">
      <c r="A1476" s="71">
        <v>1474</v>
      </c>
      <c r="B1476" t="s">
        <v>1131</v>
      </c>
      <c r="C1476" t="s">
        <v>184</v>
      </c>
      <c r="D1476" t="s">
        <v>170</v>
      </c>
      <c r="E1476" t="s">
        <v>37</v>
      </c>
      <c r="F1476" t="s">
        <v>171</v>
      </c>
      <c r="G1476">
        <v>0</v>
      </c>
      <c r="H1476">
        <v>0</v>
      </c>
      <c r="I1476">
        <v>0</v>
      </c>
    </row>
    <row r="1477" spans="1:9" x14ac:dyDescent="0.3">
      <c r="A1477" s="71">
        <v>1475</v>
      </c>
      <c r="B1477" t="s">
        <v>642</v>
      </c>
      <c r="C1477" t="s">
        <v>179</v>
      </c>
      <c r="D1477" t="s">
        <v>170</v>
      </c>
      <c r="E1477" t="s">
        <v>37</v>
      </c>
      <c r="F1477" t="s">
        <v>171</v>
      </c>
      <c r="G1477">
        <v>1.444880930389884E-10</v>
      </c>
      <c r="H1477">
        <v>6.6669976858554699E-10</v>
      </c>
      <c r="I1477">
        <v>5.0101055923297261E-10</v>
      </c>
    </row>
    <row r="1478" spans="1:9" x14ac:dyDescent="0.3">
      <c r="A1478" s="71">
        <v>1476</v>
      </c>
      <c r="B1478" t="s">
        <v>468</v>
      </c>
      <c r="C1478" t="s">
        <v>179</v>
      </c>
      <c r="D1478" t="s">
        <v>170</v>
      </c>
      <c r="E1478" t="s">
        <v>37</v>
      </c>
      <c r="F1478" t="s">
        <v>171</v>
      </c>
      <c r="G1478">
        <v>1.1509359141168049E-13</v>
      </c>
      <c r="H1478">
        <v>8.3953144054858624E-13</v>
      </c>
      <c r="I1478">
        <v>3.9636672505413912E-13</v>
      </c>
    </row>
    <row r="1479" spans="1:9" x14ac:dyDescent="0.3">
      <c r="A1479" s="71">
        <v>1477</v>
      </c>
      <c r="B1479" t="s">
        <v>1132</v>
      </c>
      <c r="C1479" t="s">
        <v>184</v>
      </c>
      <c r="D1479" t="s">
        <v>170</v>
      </c>
      <c r="E1479" t="s">
        <v>37</v>
      </c>
      <c r="F1479" t="s">
        <v>171</v>
      </c>
      <c r="G1479">
        <v>0</v>
      </c>
      <c r="H1479">
        <v>0</v>
      </c>
      <c r="I1479">
        <v>0</v>
      </c>
    </row>
    <row r="1480" spans="1:9" x14ac:dyDescent="0.3">
      <c r="A1480" s="71">
        <v>1478</v>
      </c>
      <c r="B1480" t="s">
        <v>467</v>
      </c>
      <c r="C1480" t="s">
        <v>179</v>
      </c>
      <c r="D1480" t="s">
        <v>170</v>
      </c>
      <c r="E1480" t="s">
        <v>37</v>
      </c>
      <c r="F1480" t="s">
        <v>171</v>
      </c>
      <c r="G1480">
        <v>0</v>
      </c>
      <c r="H1480">
        <v>0</v>
      </c>
      <c r="I1480">
        <v>0</v>
      </c>
    </row>
    <row r="1481" spans="1:9" x14ac:dyDescent="0.3">
      <c r="A1481" s="71">
        <v>1479</v>
      </c>
      <c r="B1481" t="s">
        <v>1131</v>
      </c>
      <c r="C1481" t="s">
        <v>179</v>
      </c>
      <c r="D1481" t="s">
        <v>170</v>
      </c>
      <c r="E1481" t="s">
        <v>37</v>
      </c>
      <c r="F1481" t="s">
        <v>171</v>
      </c>
      <c r="G1481">
        <v>0</v>
      </c>
      <c r="H1481">
        <v>0</v>
      </c>
      <c r="I1481">
        <v>0</v>
      </c>
    </row>
    <row r="1482" spans="1:9" x14ac:dyDescent="0.3">
      <c r="A1482" s="71">
        <v>1480</v>
      </c>
      <c r="B1482" t="s">
        <v>468</v>
      </c>
      <c r="C1482" t="s">
        <v>184</v>
      </c>
      <c r="D1482" t="s">
        <v>170</v>
      </c>
      <c r="E1482" t="s">
        <v>37</v>
      </c>
      <c r="F1482" t="s">
        <v>171</v>
      </c>
      <c r="G1482">
        <v>6.5322263801184984E-13</v>
      </c>
      <c r="H1482">
        <v>4.7648258753019238E-12</v>
      </c>
      <c r="I1482">
        <v>2.2496101584344649E-12</v>
      </c>
    </row>
    <row r="1483" spans="1:9" x14ac:dyDescent="0.3">
      <c r="A1483" s="71">
        <v>1481</v>
      </c>
      <c r="B1483" t="s">
        <v>661</v>
      </c>
      <c r="C1483" t="s">
        <v>179</v>
      </c>
      <c r="D1483" t="s">
        <v>170</v>
      </c>
      <c r="E1483" t="s">
        <v>37</v>
      </c>
      <c r="F1483" t="s">
        <v>171</v>
      </c>
      <c r="G1483">
        <v>0</v>
      </c>
      <c r="H1483">
        <v>0</v>
      </c>
      <c r="I1483">
        <v>0</v>
      </c>
    </row>
    <row r="1484" spans="1:9" x14ac:dyDescent="0.3">
      <c r="A1484" s="71">
        <v>1482</v>
      </c>
      <c r="B1484" t="s">
        <v>995</v>
      </c>
      <c r="C1484" t="s">
        <v>179</v>
      </c>
      <c r="D1484" t="s">
        <v>170</v>
      </c>
      <c r="E1484" t="s">
        <v>37</v>
      </c>
      <c r="F1484" t="s">
        <v>171</v>
      </c>
      <c r="G1484">
        <v>0</v>
      </c>
      <c r="H1484">
        <v>0</v>
      </c>
      <c r="I1484">
        <v>0</v>
      </c>
    </row>
    <row r="1485" spans="1:9" x14ac:dyDescent="0.3">
      <c r="A1485" s="71">
        <v>1483</v>
      </c>
      <c r="B1485" t="s">
        <v>1133</v>
      </c>
      <c r="C1485" t="s">
        <v>179</v>
      </c>
      <c r="D1485" t="s">
        <v>170</v>
      </c>
      <c r="E1485" t="s">
        <v>37</v>
      </c>
      <c r="F1485" t="s">
        <v>171</v>
      </c>
      <c r="G1485">
        <v>0</v>
      </c>
      <c r="H1485">
        <v>0</v>
      </c>
      <c r="I1485">
        <v>0</v>
      </c>
    </row>
    <row r="1486" spans="1:9" x14ac:dyDescent="0.3">
      <c r="A1486" s="71">
        <v>1484</v>
      </c>
      <c r="B1486" t="s">
        <v>1087</v>
      </c>
      <c r="C1486" t="s">
        <v>312</v>
      </c>
      <c r="D1486" t="s">
        <v>170</v>
      </c>
      <c r="E1486" t="s">
        <v>37</v>
      </c>
      <c r="F1486" t="s">
        <v>171</v>
      </c>
      <c r="G1486">
        <v>0</v>
      </c>
      <c r="H1486">
        <v>0</v>
      </c>
      <c r="I1486">
        <v>0</v>
      </c>
    </row>
    <row r="1487" spans="1:9" x14ac:dyDescent="0.3">
      <c r="A1487" s="71">
        <v>1485</v>
      </c>
      <c r="B1487" t="s">
        <v>1134</v>
      </c>
      <c r="C1487" t="s">
        <v>179</v>
      </c>
      <c r="D1487" t="s">
        <v>170</v>
      </c>
      <c r="E1487" t="s">
        <v>37</v>
      </c>
      <c r="F1487" t="s">
        <v>171</v>
      </c>
      <c r="G1487">
        <v>0</v>
      </c>
      <c r="H1487">
        <v>0</v>
      </c>
      <c r="I1487">
        <v>0</v>
      </c>
    </row>
    <row r="1488" spans="1:9" x14ac:dyDescent="0.3">
      <c r="A1488" s="71">
        <v>1486</v>
      </c>
      <c r="B1488" t="s">
        <v>1133</v>
      </c>
      <c r="C1488" t="s">
        <v>184</v>
      </c>
      <c r="D1488" t="s">
        <v>170</v>
      </c>
      <c r="E1488" t="s">
        <v>37</v>
      </c>
      <c r="F1488" t="s">
        <v>171</v>
      </c>
      <c r="G1488">
        <v>0</v>
      </c>
      <c r="H1488">
        <v>0</v>
      </c>
      <c r="I1488">
        <v>0</v>
      </c>
    </row>
    <row r="1489" spans="1:9" x14ac:dyDescent="0.3">
      <c r="A1489" s="71">
        <v>1487</v>
      </c>
      <c r="B1489" t="s">
        <v>1135</v>
      </c>
      <c r="C1489" t="s">
        <v>184</v>
      </c>
      <c r="D1489" t="s">
        <v>170</v>
      </c>
      <c r="E1489" t="s">
        <v>37</v>
      </c>
      <c r="F1489" t="s">
        <v>171</v>
      </c>
      <c r="G1489">
        <v>0</v>
      </c>
      <c r="H1489">
        <v>0</v>
      </c>
      <c r="I1489">
        <v>0</v>
      </c>
    </row>
    <row r="1490" spans="1:9" x14ac:dyDescent="0.3">
      <c r="A1490" s="71">
        <v>1488</v>
      </c>
      <c r="B1490" t="s">
        <v>1135</v>
      </c>
      <c r="C1490" t="s">
        <v>179</v>
      </c>
      <c r="D1490" t="s">
        <v>170</v>
      </c>
      <c r="E1490" t="s">
        <v>37</v>
      </c>
      <c r="F1490" t="s">
        <v>171</v>
      </c>
      <c r="G1490">
        <v>0</v>
      </c>
      <c r="H1490">
        <v>0</v>
      </c>
      <c r="I1490">
        <v>0</v>
      </c>
    </row>
    <row r="1491" spans="1:9" x14ac:dyDescent="0.3">
      <c r="A1491" s="71">
        <v>1489</v>
      </c>
      <c r="B1491" t="s">
        <v>933</v>
      </c>
      <c r="C1491" t="s">
        <v>179</v>
      </c>
      <c r="D1491" t="s">
        <v>170</v>
      </c>
      <c r="E1491" t="s">
        <v>37</v>
      </c>
      <c r="F1491" t="s">
        <v>171</v>
      </c>
      <c r="G1491">
        <v>0</v>
      </c>
      <c r="H1491">
        <v>0</v>
      </c>
      <c r="I1491">
        <v>0</v>
      </c>
    </row>
    <row r="1492" spans="1:9" x14ac:dyDescent="0.3">
      <c r="A1492" s="71">
        <v>1490</v>
      </c>
      <c r="B1492" t="s">
        <v>827</v>
      </c>
      <c r="C1492" t="s">
        <v>179</v>
      </c>
      <c r="D1492" t="s">
        <v>170</v>
      </c>
      <c r="E1492" t="s">
        <v>37</v>
      </c>
      <c r="F1492" t="s">
        <v>171</v>
      </c>
      <c r="G1492">
        <v>4.5683416675621004E-9</v>
      </c>
      <c r="H1492">
        <v>7.8642668031477119E-8</v>
      </c>
      <c r="I1492">
        <v>4.5066963922131557E-8</v>
      </c>
    </row>
    <row r="1493" spans="1:9" x14ac:dyDescent="0.3">
      <c r="A1493" s="71">
        <v>1491</v>
      </c>
      <c r="B1493" t="s">
        <v>1132</v>
      </c>
      <c r="C1493" t="s">
        <v>179</v>
      </c>
      <c r="D1493" t="s">
        <v>170</v>
      </c>
      <c r="E1493" t="s">
        <v>37</v>
      </c>
      <c r="F1493" t="s">
        <v>171</v>
      </c>
      <c r="G1493">
        <v>0</v>
      </c>
      <c r="H1493">
        <v>0</v>
      </c>
      <c r="I1493">
        <v>0</v>
      </c>
    </row>
    <row r="1494" spans="1:9" x14ac:dyDescent="0.3">
      <c r="A1494" s="71">
        <v>1492</v>
      </c>
      <c r="B1494" t="s">
        <v>470</v>
      </c>
      <c r="C1494" t="s">
        <v>184</v>
      </c>
      <c r="D1494" t="s">
        <v>170</v>
      </c>
      <c r="E1494" t="s">
        <v>37</v>
      </c>
      <c r="F1494" t="s">
        <v>171</v>
      </c>
      <c r="G1494">
        <v>0</v>
      </c>
      <c r="H1494">
        <v>0</v>
      </c>
      <c r="I1494">
        <v>0</v>
      </c>
    </row>
    <row r="1495" spans="1:9" x14ac:dyDescent="0.3">
      <c r="A1495" s="71">
        <v>1493</v>
      </c>
      <c r="B1495" t="s">
        <v>471</v>
      </c>
      <c r="C1495" t="s">
        <v>179</v>
      </c>
      <c r="D1495" t="s">
        <v>170</v>
      </c>
      <c r="E1495" t="s">
        <v>37</v>
      </c>
      <c r="F1495" t="s">
        <v>171</v>
      </c>
      <c r="G1495">
        <v>9.8812694440692159E-9</v>
      </c>
      <c r="H1495">
        <v>4.5600300615909407E-8</v>
      </c>
      <c r="I1495">
        <v>3.4263119142097283E-8</v>
      </c>
    </row>
    <row r="1496" spans="1:9" x14ac:dyDescent="0.3">
      <c r="A1496" s="71">
        <v>1494</v>
      </c>
      <c r="B1496" t="s">
        <v>470</v>
      </c>
      <c r="C1496" t="s">
        <v>179</v>
      </c>
      <c r="D1496" t="s">
        <v>170</v>
      </c>
      <c r="E1496" t="s">
        <v>37</v>
      </c>
      <c r="F1496" t="s">
        <v>171</v>
      </c>
      <c r="G1496">
        <v>0</v>
      </c>
      <c r="H1496">
        <v>0</v>
      </c>
      <c r="I1496">
        <v>0</v>
      </c>
    </row>
    <row r="1497" spans="1:9" x14ac:dyDescent="0.3">
      <c r="A1497" s="71">
        <v>1495</v>
      </c>
      <c r="B1497" t="s">
        <v>469</v>
      </c>
      <c r="C1497" t="s">
        <v>179</v>
      </c>
      <c r="D1497" t="s">
        <v>170</v>
      </c>
      <c r="E1497" t="s">
        <v>37</v>
      </c>
      <c r="F1497" t="s">
        <v>171</v>
      </c>
      <c r="G1497">
        <v>0</v>
      </c>
      <c r="H1497">
        <v>0</v>
      </c>
      <c r="I1497">
        <v>0</v>
      </c>
    </row>
    <row r="1498" spans="1:9" x14ac:dyDescent="0.3">
      <c r="A1498" s="71">
        <v>1496</v>
      </c>
      <c r="B1498" t="s">
        <v>817</v>
      </c>
      <c r="C1498" t="s">
        <v>179</v>
      </c>
      <c r="D1498" t="s">
        <v>170</v>
      </c>
      <c r="E1498" t="s">
        <v>37</v>
      </c>
      <c r="F1498" t="s">
        <v>171</v>
      </c>
      <c r="G1498">
        <v>0</v>
      </c>
      <c r="H1498">
        <v>0</v>
      </c>
      <c r="I1498">
        <v>0</v>
      </c>
    </row>
    <row r="1499" spans="1:9" x14ac:dyDescent="0.3">
      <c r="A1499" s="71">
        <v>1497</v>
      </c>
      <c r="B1499" t="s">
        <v>571</v>
      </c>
      <c r="C1499" t="s">
        <v>179</v>
      </c>
      <c r="D1499" t="s">
        <v>170</v>
      </c>
      <c r="E1499" t="s">
        <v>37</v>
      </c>
      <c r="F1499" t="s">
        <v>171</v>
      </c>
      <c r="G1499">
        <v>0</v>
      </c>
      <c r="H1499">
        <v>0</v>
      </c>
      <c r="I1499">
        <v>0</v>
      </c>
    </row>
    <row r="1500" spans="1:9" x14ac:dyDescent="0.3">
      <c r="A1500" s="71">
        <v>1498</v>
      </c>
      <c r="B1500" t="s">
        <v>490</v>
      </c>
      <c r="C1500" t="s">
        <v>179</v>
      </c>
      <c r="D1500" t="s">
        <v>170</v>
      </c>
      <c r="E1500" t="s">
        <v>37</v>
      </c>
      <c r="F1500" t="s">
        <v>171</v>
      </c>
      <c r="G1500">
        <v>4.7710589252659849E-11</v>
      </c>
      <c r="H1500">
        <v>2.201471287003242E-10</v>
      </c>
      <c r="I1500">
        <v>1.6543583972989469E-10</v>
      </c>
    </row>
    <row r="1501" spans="1:9" x14ac:dyDescent="0.3">
      <c r="A1501" s="71">
        <v>1499</v>
      </c>
      <c r="B1501" t="s">
        <v>473</v>
      </c>
      <c r="C1501" t="s">
        <v>179</v>
      </c>
      <c r="D1501" t="s">
        <v>170</v>
      </c>
      <c r="E1501" t="s">
        <v>37</v>
      </c>
      <c r="F1501" t="s">
        <v>171</v>
      </c>
      <c r="G1501">
        <v>0</v>
      </c>
      <c r="H1501">
        <v>0</v>
      </c>
      <c r="I1501">
        <v>0</v>
      </c>
    </row>
    <row r="1502" spans="1:9" x14ac:dyDescent="0.3">
      <c r="A1502" s="71">
        <v>1500</v>
      </c>
      <c r="B1502" t="s">
        <v>472</v>
      </c>
      <c r="C1502" t="s">
        <v>179</v>
      </c>
      <c r="D1502" t="s">
        <v>170</v>
      </c>
      <c r="E1502" t="s">
        <v>37</v>
      </c>
      <c r="F1502" t="s">
        <v>171</v>
      </c>
      <c r="G1502">
        <v>0</v>
      </c>
      <c r="H1502">
        <v>0</v>
      </c>
      <c r="I1502">
        <v>0</v>
      </c>
    </row>
    <row r="1503" spans="1:9" x14ac:dyDescent="0.3">
      <c r="A1503" s="71">
        <v>1501</v>
      </c>
      <c r="B1503" t="s">
        <v>1136</v>
      </c>
      <c r="C1503" t="s">
        <v>312</v>
      </c>
      <c r="D1503" t="s">
        <v>170</v>
      </c>
      <c r="E1503" t="s">
        <v>37</v>
      </c>
      <c r="F1503" t="s">
        <v>171</v>
      </c>
      <c r="G1503">
        <v>0</v>
      </c>
      <c r="H1503">
        <v>0</v>
      </c>
      <c r="I1503">
        <v>0</v>
      </c>
    </row>
    <row r="1504" spans="1:9" x14ac:dyDescent="0.3">
      <c r="A1504" s="71">
        <v>1502</v>
      </c>
      <c r="B1504" t="s">
        <v>476</v>
      </c>
      <c r="C1504" t="s">
        <v>179</v>
      </c>
      <c r="D1504" t="s">
        <v>170</v>
      </c>
      <c r="E1504" t="s">
        <v>37</v>
      </c>
      <c r="F1504" t="s">
        <v>171</v>
      </c>
      <c r="G1504">
        <v>0</v>
      </c>
      <c r="H1504">
        <v>0</v>
      </c>
      <c r="I1504">
        <v>0</v>
      </c>
    </row>
    <row r="1505" spans="1:9" x14ac:dyDescent="0.3">
      <c r="A1505" s="71">
        <v>1503</v>
      </c>
      <c r="B1505" t="s">
        <v>1137</v>
      </c>
      <c r="C1505" t="s">
        <v>184</v>
      </c>
      <c r="D1505" t="s">
        <v>170</v>
      </c>
      <c r="E1505" t="s">
        <v>37</v>
      </c>
      <c r="F1505" t="s">
        <v>171</v>
      </c>
      <c r="G1505">
        <v>8.2593132676386233E-10</v>
      </c>
      <c r="H1505">
        <v>5.7260216142256782E-9</v>
      </c>
      <c r="I1505">
        <v>2.981374866557003E-9</v>
      </c>
    </row>
    <row r="1506" spans="1:9" x14ac:dyDescent="0.3">
      <c r="A1506" s="71">
        <v>1504</v>
      </c>
      <c r="B1506" t="s">
        <v>1138</v>
      </c>
      <c r="C1506" t="s">
        <v>184</v>
      </c>
      <c r="D1506" t="s">
        <v>170</v>
      </c>
      <c r="E1506" t="s">
        <v>37</v>
      </c>
      <c r="F1506" t="s">
        <v>171</v>
      </c>
      <c r="G1506">
        <v>1.6213213048881861E-8</v>
      </c>
      <c r="H1506">
        <v>8.0138344510226485E-8</v>
      </c>
      <c r="I1506">
        <v>7.6070475724722946E-8</v>
      </c>
    </row>
    <row r="1507" spans="1:9" x14ac:dyDescent="0.3">
      <c r="A1507" s="71">
        <v>1505</v>
      </c>
      <c r="B1507" t="s">
        <v>1139</v>
      </c>
      <c r="C1507" t="s">
        <v>184</v>
      </c>
      <c r="D1507" t="s">
        <v>170</v>
      </c>
      <c r="E1507" t="s">
        <v>37</v>
      </c>
      <c r="F1507" t="s">
        <v>171</v>
      </c>
      <c r="G1507">
        <v>2.9864779244571919E-7</v>
      </c>
      <c r="H1507">
        <v>1.3795818026159699E-6</v>
      </c>
      <c r="I1507">
        <v>1.0355435772726441E-6</v>
      </c>
    </row>
    <row r="1508" spans="1:9" x14ac:dyDescent="0.3">
      <c r="A1508" s="71">
        <v>1506</v>
      </c>
      <c r="B1508" t="s">
        <v>476</v>
      </c>
      <c r="C1508" t="s">
        <v>184</v>
      </c>
      <c r="D1508" t="s">
        <v>170</v>
      </c>
      <c r="E1508" t="s">
        <v>37</v>
      </c>
      <c r="F1508" t="s">
        <v>171</v>
      </c>
      <c r="G1508">
        <v>4.6961920517945913E-12</v>
      </c>
      <c r="H1508">
        <v>1.071060651505539E-11</v>
      </c>
      <c r="I1508">
        <v>1.328796209970748E-11</v>
      </c>
    </row>
    <row r="1509" spans="1:9" x14ac:dyDescent="0.3">
      <c r="A1509" s="71">
        <v>1507</v>
      </c>
      <c r="B1509" t="s">
        <v>1140</v>
      </c>
      <c r="C1509" t="s">
        <v>184</v>
      </c>
      <c r="D1509" t="s">
        <v>170</v>
      </c>
      <c r="E1509" t="s">
        <v>37</v>
      </c>
      <c r="F1509" t="s">
        <v>171</v>
      </c>
      <c r="G1509">
        <v>4.0093418249274119E-31</v>
      </c>
      <c r="H1509">
        <v>9.6939830666819511E-31</v>
      </c>
      <c r="I1509">
        <v>4.6673567237698034E-31</v>
      </c>
    </row>
    <row r="1510" spans="1:9" x14ac:dyDescent="0.3">
      <c r="A1510" s="71">
        <v>1508</v>
      </c>
      <c r="B1510" t="s">
        <v>1141</v>
      </c>
      <c r="C1510" t="s">
        <v>179</v>
      </c>
      <c r="D1510" t="s">
        <v>170</v>
      </c>
      <c r="E1510" t="s">
        <v>37</v>
      </c>
      <c r="F1510" t="s">
        <v>171</v>
      </c>
      <c r="G1510">
        <v>0</v>
      </c>
      <c r="H1510">
        <v>0</v>
      </c>
      <c r="I1510">
        <v>0</v>
      </c>
    </row>
    <row r="1511" spans="1:9" x14ac:dyDescent="0.3">
      <c r="A1511" s="71">
        <v>1509</v>
      </c>
      <c r="B1511" t="s">
        <v>1138</v>
      </c>
      <c r="C1511" t="s">
        <v>297</v>
      </c>
      <c r="D1511" t="s">
        <v>170</v>
      </c>
      <c r="E1511" t="s">
        <v>37</v>
      </c>
      <c r="F1511" t="s">
        <v>171</v>
      </c>
      <c r="G1511">
        <v>5.0753552533659756E-9</v>
      </c>
      <c r="H1511">
        <v>2.354651336547179E-8</v>
      </c>
      <c r="I1511">
        <v>1.793689624592302E-8</v>
      </c>
    </row>
    <row r="1512" spans="1:9" x14ac:dyDescent="0.3">
      <c r="A1512" s="71">
        <v>1510</v>
      </c>
      <c r="B1512" t="s">
        <v>1142</v>
      </c>
      <c r="C1512" t="s">
        <v>184</v>
      </c>
      <c r="D1512" t="s">
        <v>170</v>
      </c>
      <c r="E1512" t="s">
        <v>37</v>
      </c>
      <c r="F1512" t="s">
        <v>171</v>
      </c>
      <c r="G1512">
        <v>0</v>
      </c>
      <c r="H1512">
        <v>0</v>
      </c>
      <c r="I1512">
        <v>0</v>
      </c>
    </row>
    <row r="1513" spans="1:9" x14ac:dyDescent="0.3">
      <c r="A1513" s="71">
        <v>1511</v>
      </c>
      <c r="B1513" t="s">
        <v>1143</v>
      </c>
      <c r="C1513" t="s">
        <v>184</v>
      </c>
      <c r="D1513" t="s">
        <v>170</v>
      </c>
      <c r="E1513" t="s">
        <v>37</v>
      </c>
      <c r="F1513" t="s">
        <v>171</v>
      </c>
      <c r="G1513">
        <v>1.3811547683840789E-10</v>
      </c>
      <c r="H1513">
        <v>1.0074608052803641E-9</v>
      </c>
      <c r="I1513">
        <v>4.7565097039161159E-10</v>
      </c>
    </row>
    <row r="1514" spans="1:9" x14ac:dyDescent="0.3">
      <c r="A1514" s="71">
        <v>1512</v>
      </c>
      <c r="B1514" t="s">
        <v>104</v>
      </c>
      <c r="C1514" t="s">
        <v>169</v>
      </c>
      <c r="D1514" t="s">
        <v>170</v>
      </c>
      <c r="E1514" t="s">
        <v>37</v>
      </c>
      <c r="F1514" t="s">
        <v>171</v>
      </c>
      <c r="G1514">
        <v>3.7217332917859649E-6</v>
      </c>
      <c r="H1514">
        <v>2.7934123258670202E-4</v>
      </c>
      <c r="I1514">
        <v>7.8213304775552363E-3</v>
      </c>
    </row>
    <row r="1515" spans="1:9" x14ac:dyDescent="0.3">
      <c r="A1515" s="71">
        <v>1513</v>
      </c>
      <c r="B1515" t="s">
        <v>1144</v>
      </c>
      <c r="C1515" t="s">
        <v>367</v>
      </c>
      <c r="D1515" t="s">
        <v>170</v>
      </c>
      <c r="E1515" t="s">
        <v>37</v>
      </c>
      <c r="F1515" t="s">
        <v>171</v>
      </c>
      <c r="G1515">
        <v>2.2691482945147039E-6</v>
      </c>
      <c r="H1515">
        <v>1.0040863849256479E-5</v>
      </c>
      <c r="I1515">
        <v>4.6169934315124198E-6</v>
      </c>
    </row>
    <row r="1516" spans="1:9" x14ac:dyDescent="0.3">
      <c r="A1516" s="71">
        <v>1514</v>
      </c>
      <c r="B1516" t="s">
        <v>1134</v>
      </c>
      <c r="C1516" t="s">
        <v>297</v>
      </c>
      <c r="D1516" t="s">
        <v>170</v>
      </c>
      <c r="E1516" t="s">
        <v>37</v>
      </c>
      <c r="F1516" t="s">
        <v>171</v>
      </c>
      <c r="G1516">
        <v>6.9393978979077819E-11</v>
      </c>
      <c r="H1516">
        <v>5.6442663093852415E-10</v>
      </c>
      <c r="I1516">
        <v>9.0467586096209148E-10</v>
      </c>
    </row>
    <row r="1517" spans="1:9" x14ac:dyDescent="0.3">
      <c r="A1517" s="71">
        <v>1515</v>
      </c>
      <c r="B1517" t="s">
        <v>1145</v>
      </c>
      <c r="C1517" t="s">
        <v>184</v>
      </c>
      <c r="D1517" t="s">
        <v>170</v>
      </c>
      <c r="E1517" t="s">
        <v>37</v>
      </c>
      <c r="F1517" t="s">
        <v>171</v>
      </c>
      <c r="G1517">
        <v>2.6686031368470381E-8</v>
      </c>
      <c r="H1517">
        <v>1.2325730721554901E-7</v>
      </c>
      <c r="I1517">
        <v>9.2532386018975201E-8</v>
      </c>
    </row>
    <row r="1518" spans="1:9" x14ac:dyDescent="0.3">
      <c r="A1518" s="71">
        <v>1516</v>
      </c>
      <c r="B1518" t="s">
        <v>1134</v>
      </c>
      <c r="C1518" t="s">
        <v>184</v>
      </c>
      <c r="D1518" t="s">
        <v>170</v>
      </c>
      <c r="E1518" t="s">
        <v>37</v>
      </c>
      <c r="F1518" t="s">
        <v>171</v>
      </c>
      <c r="G1518">
        <v>3.9188362775532244E-12</v>
      </c>
      <c r="H1518">
        <v>3.1086499599252392E-11</v>
      </c>
      <c r="I1518">
        <v>4.9762082858797508E-11</v>
      </c>
    </row>
    <row r="1519" spans="1:9" x14ac:dyDescent="0.3">
      <c r="A1519" s="71">
        <v>1517</v>
      </c>
      <c r="B1519" t="s">
        <v>619</v>
      </c>
      <c r="C1519" t="s">
        <v>312</v>
      </c>
      <c r="D1519" t="s">
        <v>170</v>
      </c>
      <c r="E1519" t="s">
        <v>37</v>
      </c>
      <c r="F1519" t="s">
        <v>171</v>
      </c>
      <c r="G1519">
        <v>1.3978446062571449E-4</v>
      </c>
      <c r="H1519">
        <v>9.4031183113578822E-4</v>
      </c>
      <c r="I1519">
        <v>4.7865497336715326E-3</v>
      </c>
    </row>
    <row r="1520" spans="1:9" x14ac:dyDescent="0.3">
      <c r="A1520" s="71">
        <v>1518</v>
      </c>
      <c r="B1520" t="s">
        <v>1040</v>
      </c>
      <c r="C1520" t="s">
        <v>312</v>
      </c>
      <c r="D1520" t="s">
        <v>170</v>
      </c>
      <c r="E1520" t="s">
        <v>37</v>
      </c>
      <c r="F1520" t="s">
        <v>171</v>
      </c>
      <c r="G1520">
        <v>6.3521446273488106E-6</v>
      </c>
      <c r="H1520">
        <v>4.2241034242169759E-5</v>
      </c>
      <c r="I1520">
        <v>2.4136376425911211E-5</v>
      </c>
    </row>
    <row r="1521" spans="1:9" x14ac:dyDescent="0.3">
      <c r="A1521" s="71">
        <v>1519</v>
      </c>
      <c r="B1521" t="s">
        <v>1146</v>
      </c>
      <c r="C1521" t="s">
        <v>367</v>
      </c>
      <c r="D1521" t="s">
        <v>170</v>
      </c>
      <c r="E1521" t="s">
        <v>37</v>
      </c>
      <c r="F1521" t="s">
        <v>171</v>
      </c>
      <c r="G1521">
        <v>8.2423010626865866E-22</v>
      </c>
      <c r="H1521">
        <v>1.9428266505405918E-21</v>
      </c>
      <c r="I1521">
        <v>2.3446153305760452E-21</v>
      </c>
    </row>
    <row r="1522" spans="1:9" x14ac:dyDescent="0.3">
      <c r="A1522" s="71">
        <v>1520</v>
      </c>
      <c r="B1522" t="s">
        <v>1146</v>
      </c>
      <c r="C1522" t="s">
        <v>179</v>
      </c>
      <c r="D1522" t="s">
        <v>170</v>
      </c>
      <c r="E1522" t="s">
        <v>37</v>
      </c>
      <c r="F1522" t="s">
        <v>171</v>
      </c>
      <c r="G1522">
        <v>3.6267029287964518E-11</v>
      </c>
      <c r="H1522">
        <v>1.6734403166419131E-10</v>
      </c>
      <c r="I1522">
        <v>1.2575544626959169E-10</v>
      </c>
    </row>
    <row r="1523" spans="1:9" x14ac:dyDescent="0.3">
      <c r="A1523" s="71">
        <v>1521</v>
      </c>
      <c r="B1523" t="s">
        <v>1146</v>
      </c>
      <c r="C1523" t="s">
        <v>297</v>
      </c>
      <c r="D1523" t="s">
        <v>170</v>
      </c>
      <c r="E1523" t="s">
        <v>37</v>
      </c>
      <c r="F1523" t="s">
        <v>171</v>
      </c>
      <c r="G1523">
        <v>1.1049330396955171E-7</v>
      </c>
      <c r="H1523">
        <v>5.0984035180534719E-7</v>
      </c>
      <c r="I1523">
        <v>3.8313407595704022E-7</v>
      </c>
    </row>
    <row r="1524" spans="1:9" x14ac:dyDescent="0.3">
      <c r="A1524" s="71">
        <v>1522</v>
      </c>
      <c r="B1524" t="s">
        <v>1146</v>
      </c>
      <c r="C1524" t="s">
        <v>184</v>
      </c>
      <c r="D1524" t="s">
        <v>170</v>
      </c>
      <c r="E1524" t="s">
        <v>37</v>
      </c>
      <c r="F1524" t="s">
        <v>171</v>
      </c>
      <c r="G1524">
        <v>9.8200564601799903E-8</v>
      </c>
      <c r="H1524">
        <v>4.5317822343806511E-7</v>
      </c>
      <c r="I1524">
        <v>3.4068932101915511E-7</v>
      </c>
    </row>
    <row r="1525" spans="1:9" x14ac:dyDescent="0.3">
      <c r="A1525" s="71">
        <v>1523</v>
      </c>
      <c r="B1525" t="s">
        <v>713</v>
      </c>
      <c r="C1525" t="s">
        <v>179</v>
      </c>
      <c r="D1525" t="s">
        <v>170</v>
      </c>
      <c r="E1525" t="s">
        <v>37</v>
      </c>
      <c r="F1525" t="s">
        <v>171</v>
      </c>
      <c r="G1525">
        <v>0</v>
      </c>
      <c r="H1525">
        <v>0</v>
      </c>
      <c r="I1525">
        <v>0</v>
      </c>
    </row>
    <row r="1526" spans="1:9" x14ac:dyDescent="0.3">
      <c r="A1526" s="71">
        <v>1524</v>
      </c>
      <c r="B1526" t="s">
        <v>93</v>
      </c>
      <c r="C1526" t="s">
        <v>312</v>
      </c>
      <c r="D1526" t="s">
        <v>170</v>
      </c>
      <c r="E1526" t="s">
        <v>37</v>
      </c>
      <c r="F1526" t="s">
        <v>171</v>
      </c>
      <c r="G1526">
        <v>1.5346238116245661E-3</v>
      </c>
      <c r="H1526">
        <v>8.3552124773647388E-3</v>
      </c>
      <c r="I1526">
        <v>8.3282387441790343E-3</v>
      </c>
    </row>
    <row r="1527" spans="1:9" x14ac:dyDescent="0.3">
      <c r="A1527" s="71">
        <v>1525</v>
      </c>
      <c r="B1527" t="s">
        <v>801</v>
      </c>
      <c r="C1527" t="s">
        <v>179</v>
      </c>
      <c r="D1527" t="s">
        <v>170</v>
      </c>
      <c r="E1527" t="s">
        <v>37</v>
      </c>
      <c r="F1527" t="s">
        <v>171</v>
      </c>
      <c r="G1527">
        <v>2.0654446543458249E-11</v>
      </c>
      <c r="H1527">
        <v>9.5304531311807523E-11</v>
      </c>
      <c r="I1527">
        <v>7.1619009654290737E-11</v>
      </c>
    </row>
    <row r="1528" spans="1:9" x14ac:dyDescent="0.3">
      <c r="A1528" s="71">
        <v>1526</v>
      </c>
      <c r="B1528" t="s">
        <v>600</v>
      </c>
      <c r="C1528" t="s">
        <v>179</v>
      </c>
      <c r="D1528" t="s">
        <v>170</v>
      </c>
      <c r="E1528" t="s">
        <v>37</v>
      </c>
      <c r="F1528" t="s">
        <v>171</v>
      </c>
      <c r="G1528">
        <v>1.5008623296148051E-14</v>
      </c>
      <c r="H1528">
        <v>5.8110741518987539E-13</v>
      </c>
      <c r="I1528">
        <v>1.7780861768022241E-13</v>
      </c>
    </row>
    <row r="1529" spans="1:9" x14ac:dyDescent="0.3">
      <c r="A1529" s="71">
        <v>1527</v>
      </c>
      <c r="B1529" t="s">
        <v>1033</v>
      </c>
      <c r="C1529" t="s">
        <v>367</v>
      </c>
      <c r="D1529" t="s">
        <v>170</v>
      </c>
      <c r="E1529" t="s">
        <v>37</v>
      </c>
      <c r="F1529" t="s">
        <v>171</v>
      </c>
      <c r="G1529">
        <v>2.851890118089704E-5</v>
      </c>
      <c r="H1529">
        <v>1.8964774150969179E-4</v>
      </c>
      <c r="I1529">
        <v>1.083633962864174E-4</v>
      </c>
    </row>
    <row r="1530" spans="1:9" x14ac:dyDescent="0.3">
      <c r="A1530" s="71">
        <v>1528</v>
      </c>
      <c r="B1530" t="s">
        <v>1147</v>
      </c>
      <c r="C1530" t="s">
        <v>367</v>
      </c>
      <c r="D1530" t="s">
        <v>170</v>
      </c>
      <c r="E1530" t="s">
        <v>37</v>
      </c>
      <c r="F1530" t="s">
        <v>171</v>
      </c>
      <c r="G1530">
        <v>4.223809533229411E-9</v>
      </c>
      <c r="H1530">
        <v>2.8087896285471921E-8</v>
      </c>
      <c r="I1530">
        <v>1.604922796235817E-8</v>
      </c>
    </row>
    <row r="1531" spans="1:9" x14ac:dyDescent="0.3">
      <c r="A1531" s="71">
        <v>1529</v>
      </c>
      <c r="B1531" t="s">
        <v>1039</v>
      </c>
      <c r="C1531" t="s">
        <v>312</v>
      </c>
      <c r="D1531" t="s">
        <v>170</v>
      </c>
      <c r="E1531" t="s">
        <v>37</v>
      </c>
      <c r="F1531" t="s">
        <v>171</v>
      </c>
      <c r="G1531">
        <v>2.2605853568451559E-10</v>
      </c>
      <c r="H1531">
        <v>1.6507282896468851E-9</v>
      </c>
      <c r="I1531">
        <v>1.9378601176737451E-9</v>
      </c>
    </row>
    <row r="1532" spans="1:9" x14ac:dyDescent="0.3">
      <c r="A1532" s="71">
        <v>1530</v>
      </c>
      <c r="B1532" t="s">
        <v>1147</v>
      </c>
      <c r="C1532" t="s">
        <v>312</v>
      </c>
      <c r="D1532" t="s">
        <v>170</v>
      </c>
      <c r="E1532" t="s">
        <v>37</v>
      </c>
      <c r="F1532" t="s">
        <v>171</v>
      </c>
      <c r="G1532">
        <v>2.924752669827789E-12</v>
      </c>
      <c r="H1532">
        <v>2.0956798959921201E-11</v>
      </c>
      <c r="I1532">
        <v>2.44194968752759E-11</v>
      </c>
    </row>
    <row r="1533" spans="1:9" x14ac:dyDescent="0.3">
      <c r="A1533" s="71">
        <v>1531</v>
      </c>
      <c r="B1533" t="s">
        <v>93</v>
      </c>
      <c r="C1533" t="s">
        <v>369</v>
      </c>
      <c r="D1533" t="s">
        <v>170</v>
      </c>
      <c r="E1533" t="s">
        <v>37</v>
      </c>
      <c r="F1533" t="s">
        <v>171</v>
      </c>
      <c r="G1533">
        <v>4.0611010241768132E-4</v>
      </c>
      <c r="H1533">
        <v>2.6446502842358758E-3</v>
      </c>
      <c r="I1533">
        <v>2.5422643395239721E-3</v>
      </c>
    </row>
    <row r="1534" spans="1:9" x14ac:dyDescent="0.3">
      <c r="A1534" s="71">
        <v>1532</v>
      </c>
      <c r="B1534" t="s">
        <v>489</v>
      </c>
      <c r="C1534" t="s">
        <v>184</v>
      </c>
      <c r="D1534" t="s">
        <v>170</v>
      </c>
      <c r="E1534" t="s">
        <v>37</v>
      </c>
      <c r="F1534" t="s">
        <v>171</v>
      </c>
      <c r="G1534">
        <v>4.6282596690665551E-6</v>
      </c>
      <c r="H1534">
        <v>2.135587657774091E-5</v>
      </c>
      <c r="I1534">
        <v>1.6048428809127061E-5</v>
      </c>
    </row>
    <row r="1535" spans="1:9" x14ac:dyDescent="0.3">
      <c r="A1535" s="71">
        <v>1533</v>
      </c>
      <c r="B1535" t="s">
        <v>390</v>
      </c>
      <c r="C1535" t="s">
        <v>169</v>
      </c>
      <c r="D1535" t="s">
        <v>170</v>
      </c>
      <c r="E1535" t="s">
        <v>37</v>
      </c>
      <c r="F1535" t="s">
        <v>171</v>
      </c>
      <c r="G1535">
        <v>9.7596555571249716E-11</v>
      </c>
      <c r="H1535">
        <v>5.0090731326676319E-10</v>
      </c>
      <c r="I1535">
        <v>3.4856989100752128E-10</v>
      </c>
    </row>
    <row r="1536" spans="1:9" x14ac:dyDescent="0.3">
      <c r="A1536" s="71">
        <v>1534</v>
      </c>
      <c r="B1536" t="s">
        <v>390</v>
      </c>
      <c r="C1536" t="s">
        <v>364</v>
      </c>
      <c r="D1536" t="s">
        <v>170</v>
      </c>
      <c r="E1536" t="s">
        <v>37</v>
      </c>
      <c r="F1536" t="s">
        <v>171</v>
      </c>
      <c r="G1536">
        <v>2.9664657360956209E-8</v>
      </c>
      <c r="H1536">
        <v>1.4352156661279961E-7</v>
      </c>
      <c r="I1536">
        <v>1.152043256730447E-7</v>
      </c>
    </row>
    <row r="1537" spans="1:9" x14ac:dyDescent="0.3">
      <c r="A1537" s="71">
        <v>1535</v>
      </c>
      <c r="B1537" t="s">
        <v>390</v>
      </c>
      <c r="C1537" t="s">
        <v>179</v>
      </c>
      <c r="D1537" t="s">
        <v>170</v>
      </c>
      <c r="E1537" t="s">
        <v>37</v>
      </c>
      <c r="F1537" t="s">
        <v>171</v>
      </c>
      <c r="G1537">
        <v>2.9664657360956209E-8</v>
      </c>
      <c r="H1537">
        <v>1.4352156661279961E-7</v>
      </c>
      <c r="I1537">
        <v>1.152043256730447E-7</v>
      </c>
    </row>
    <row r="1538" spans="1:9" x14ac:dyDescent="0.3">
      <c r="A1538" s="71">
        <v>1536</v>
      </c>
      <c r="B1538" t="s">
        <v>1148</v>
      </c>
      <c r="C1538" t="s">
        <v>297</v>
      </c>
      <c r="D1538" t="s">
        <v>170</v>
      </c>
      <c r="E1538" t="s">
        <v>37</v>
      </c>
      <c r="F1538" t="s">
        <v>171</v>
      </c>
      <c r="G1538">
        <v>0</v>
      </c>
      <c r="H1538">
        <v>0</v>
      </c>
      <c r="I1538">
        <v>0</v>
      </c>
    </row>
    <row r="1539" spans="1:9" x14ac:dyDescent="0.3">
      <c r="A1539" s="71">
        <v>1537</v>
      </c>
      <c r="B1539" t="s">
        <v>947</v>
      </c>
      <c r="C1539" t="s">
        <v>312</v>
      </c>
      <c r="D1539" t="s">
        <v>170</v>
      </c>
      <c r="E1539" t="s">
        <v>37</v>
      </c>
      <c r="F1539" t="s">
        <v>171</v>
      </c>
      <c r="G1539">
        <v>1.9909971470362691E-8</v>
      </c>
      <c r="H1539">
        <v>8.7271872815214786E-7</v>
      </c>
      <c r="I1539">
        <v>1.1518469886091081E-6</v>
      </c>
    </row>
    <row r="1540" spans="1:9" x14ac:dyDescent="0.3">
      <c r="A1540" s="71">
        <v>1538</v>
      </c>
      <c r="B1540" t="s">
        <v>1037</v>
      </c>
      <c r="C1540" t="s">
        <v>184</v>
      </c>
      <c r="D1540" t="s">
        <v>170</v>
      </c>
      <c r="E1540" t="s">
        <v>37</v>
      </c>
      <c r="F1540" t="s">
        <v>171</v>
      </c>
      <c r="G1540">
        <v>6.876933333323486E-8</v>
      </c>
      <c r="H1540">
        <v>3.2125533158900518E-7</v>
      </c>
      <c r="I1540">
        <v>2.3890191219356868E-7</v>
      </c>
    </row>
    <row r="1541" spans="1:9" x14ac:dyDescent="0.3">
      <c r="A1541" s="71">
        <v>1539</v>
      </c>
      <c r="B1541" t="s">
        <v>323</v>
      </c>
      <c r="C1541" t="s">
        <v>169</v>
      </c>
      <c r="D1541" t="s">
        <v>170</v>
      </c>
      <c r="E1541" t="s">
        <v>37</v>
      </c>
      <c r="F1541" t="s">
        <v>171</v>
      </c>
      <c r="G1541">
        <v>2.0046750596820219E-3</v>
      </c>
      <c r="H1541">
        <v>0.1069029314124416</v>
      </c>
      <c r="I1541">
        <v>8.8591601254239358E-2</v>
      </c>
    </row>
    <row r="1542" spans="1:9" x14ac:dyDescent="0.3">
      <c r="A1542" s="71">
        <v>1540</v>
      </c>
      <c r="B1542" t="s">
        <v>947</v>
      </c>
      <c r="C1542" t="s">
        <v>169</v>
      </c>
      <c r="D1542" t="s">
        <v>170</v>
      </c>
      <c r="E1542" t="s">
        <v>37</v>
      </c>
      <c r="F1542" t="s">
        <v>171</v>
      </c>
      <c r="G1542">
        <v>4.5506015106987857E-8</v>
      </c>
      <c r="H1542">
        <v>2.013619732997525E-7</v>
      </c>
      <c r="I1542">
        <v>9.2590374300406459E-8</v>
      </c>
    </row>
    <row r="1543" spans="1:9" x14ac:dyDescent="0.3">
      <c r="A1543" s="71">
        <v>1541</v>
      </c>
      <c r="B1543" t="s">
        <v>1149</v>
      </c>
      <c r="C1543" t="s">
        <v>367</v>
      </c>
      <c r="D1543" t="s">
        <v>170</v>
      </c>
      <c r="E1543" t="s">
        <v>37</v>
      </c>
      <c r="F1543" t="s">
        <v>171</v>
      </c>
      <c r="G1543">
        <v>4.7748937551630701E-6</v>
      </c>
      <c r="H1543">
        <v>2.0615746367909451E-5</v>
      </c>
      <c r="I1543">
        <v>9.4745039931062341E-6</v>
      </c>
    </row>
    <row r="1544" spans="1:9" x14ac:dyDescent="0.3">
      <c r="A1544" s="71">
        <v>1542</v>
      </c>
      <c r="B1544" t="s">
        <v>1149</v>
      </c>
      <c r="C1544" t="s">
        <v>312</v>
      </c>
      <c r="D1544" t="s">
        <v>170</v>
      </c>
      <c r="E1544" t="s">
        <v>37</v>
      </c>
      <c r="F1544" t="s">
        <v>171</v>
      </c>
      <c r="G1544">
        <v>1.048974510755281E-9</v>
      </c>
      <c r="H1544">
        <v>9.9807445650360969E-7</v>
      </c>
      <c r="I1544">
        <v>2.4015894753053241E-7</v>
      </c>
    </row>
    <row r="1545" spans="1:9" x14ac:dyDescent="0.3">
      <c r="A1545" s="71">
        <v>1543</v>
      </c>
      <c r="B1545" t="s">
        <v>1149</v>
      </c>
      <c r="C1545" t="s">
        <v>169</v>
      </c>
      <c r="D1545" t="s">
        <v>170</v>
      </c>
      <c r="E1545" t="s">
        <v>37</v>
      </c>
      <c r="F1545" t="s">
        <v>171</v>
      </c>
      <c r="G1545">
        <v>2.1242024660697821E-6</v>
      </c>
      <c r="H1545">
        <v>1.0150840709561E-5</v>
      </c>
      <c r="I1545">
        <v>4.8946039920915302E-6</v>
      </c>
    </row>
    <row r="1546" spans="1:9" x14ac:dyDescent="0.3">
      <c r="A1546" s="71">
        <v>1544</v>
      </c>
      <c r="B1546" t="s">
        <v>1150</v>
      </c>
      <c r="C1546" t="s">
        <v>184</v>
      </c>
      <c r="D1546" t="s">
        <v>170</v>
      </c>
      <c r="E1546" t="s">
        <v>37</v>
      </c>
      <c r="F1546" t="s">
        <v>171</v>
      </c>
      <c r="G1546">
        <v>1.617492559000561E-8</v>
      </c>
      <c r="H1546">
        <v>1.157816191386168E-7</v>
      </c>
      <c r="I1546">
        <v>2.457181260987375E-7</v>
      </c>
    </row>
    <row r="1547" spans="1:9" x14ac:dyDescent="0.3">
      <c r="A1547" s="71">
        <v>1545</v>
      </c>
      <c r="B1547" t="s">
        <v>480</v>
      </c>
      <c r="C1547" t="s">
        <v>169</v>
      </c>
      <c r="D1547" t="s">
        <v>170</v>
      </c>
      <c r="E1547" t="s">
        <v>37</v>
      </c>
      <c r="F1547" t="s">
        <v>171</v>
      </c>
      <c r="G1547">
        <v>1.456644638838186E-5</v>
      </c>
      <c r="H1547">
        <v>6.3623908272795885E-4</v>
      </c>
      <c r="I1547">
        <v>5.4016927800489142E-4</v>
      </c>
    </row>
    <row r="1548" spans="1:9" x14ac:dyDescent="0.3">
      <c r="A1548" s="71">
        <v>1546</v>
      </c>
      <c r="B1548" t="s">
        <v>1151</v>
      </c>
      <c r="C1548" t="s">
        <v>184</v>
      </c>
      <c r="D1548" t="s">
        <v>170</v>
      </c>
      <c r="E1548" t="s">
        <v>37</v>
      </c>
      <c r="F1548" t="s">
        <v>171</v>
      </c>
      <c r="G1548">
        <v>2.5372922262455822E-12</v>
      </c>
      <c r="H1548">
        <v>5.8058300871392727E-12</v>
      </c>
      <c r="I1548">
        <v>7.1830619618037032E-12</v>
      </c>
    </row>
    <row r="1549" spans="1:9" x14ac:dyDescent="0.3">
      <c r="A1549" s="71">
        <v>1547</v>
      </c>
      <c r="B1549" t="s">
        <v>480</v>
      </c>
      <c r="C1549" t="s">
        <v>297</v>
      </c>
      <c r="D1549" t="s">
        <v>170</v>
      </c>
      <c r="E1549" t="s">
        <v>37</v>
      </c>
      <c r="F1549" t="s">
        <v>171</v>
      </c>
      <c r="G1549">
        <v>3.3239795904930732E-4</v>
      </c>
      <c r="H1549">
        <v>1.401780641626008E-3</v>
      </c>
      <c r="I1549">
        <v>1.2168105995593E-3</v>
      </c>
    </row>
    <row r="1550" spans="1:9" x14ac:dyDescent="0.3">
      <c r="A1550" s="71">
        <v>1548</v>
      </c>
      <c r="B1550" t="s">
        <v>480</v>
      </c>
      <c r="C1550" t="s">
        <v>312</v>
      </c>
      <c r="D1550" t="s">
        <v>170</v>
      </c>
      <c r="E1550" t="s">
        <v>37</v>
      </c>
      <c r="F1550" t="s">
        <v>171</v>
      </c>
      <c r="G1550">
        <v>1.6808028427085561E-5</v>
      </c>
      <c r="H1550">
        <v>3.0081514336585419E-5</v>
      </c>
      <c r="I1550">
        <v>2.846382449453943E-5</v>
      </c>
    </row>
    <row r="1551" spans="1:9" x14ac:dyDescent="0.3">
      <c r="A1551" s="71">
        <v>1549</v>
      </c>
      <c r="B1551" t="s">
        <v>480</v>
      </c>
      <c r="C1551" t="s">
        <v>184</v>
      </c>
      <c r="D1551" t="s">
        <v>170</v>
      </c>
      <c r="E1551" t="s">
        <v>37</v>
      </c>
      <c r="F1551" t="s">
        <v>171</v>
      </c>
      <c r="G1551">
        <v>3.3494057026591109E-6</v>
      </c>
      <c r="H1551">
        <v>4.9535907458772408E-6</v>
      </c>
      <c r="I1551">
        <v>5.2150564864090341E-6</v>
      </c>
    </row>
    <row r="1552" spans="1:9" x14ac:dyDescent="0.3">
      <c r="A1552" s="71">
        <v>1550</v>
      </c>
      <c r="B1552" t="s">
        <v>480</v>
      </c>
      <c r="C1552" t="s">
        <v>363</v>
      </c>
      <c r="D1552" t="s">
        <v>170</v>
      </c>
      <c r="E1552" t="s">
        <v>37</v>
      </c>
      <c r="F1552" t="s">
        <v>171</v>
      </c>
      <c r="G1552">
        <v>3.015856501933135E-6</v>
      </c>
      <c r="H1552">
        <v>3.9792620734870712E-5</v>
      </c>
      <c r="I1552">
        <v>3.8231373471537977E-5</v>
      </c>
    </row>
    <row r="1553" spans="1:9" x14ac:dyDescent="0.3">
      <c r="A1553" s="71">
        <v>1551</v>
      </c>
      <c r="B1553" t="s">
        <v>480</v>
      </c>
      <c r="C1553" t="s">
        <v>364</v>
      </c>
      <c r="D1553" t="s">
        <v>170</v>
      </c>
      <c r="E1553" t="s">
        <v>37</v>
      </c>
      <c r="F1553" t="s">
        <v>171</v>
      </c>
      <c r="G1553">
        <v>8.1693086023875561E-7</v>
      </c>
      <c r="H1553">
        <v>2.4399271565313099E-5</v>
      </c>
      <c r="I1553">
        <v>3.9278842822630777E-5</v>
      </c>
    </row>
    <row r="1554" spans="1:9" x14ac:dyDescent="0.3">
      <c r="A1554" s="71">
        <v>1552</v>
      </c>
      <c r="B1554" t="s">
        <v>1152</v>
      </c>
      <c r="C1554" t="s">
        <v>370</v>
      </c>
      <c r="D1554" t="s">
        <v>170</v>
      </c>
      <c r="E1554" t="s">
        <v>37</v>
      </c>
      <c r="F1554" t="s">
        <v>171</v>
      </c>
      <c r="G1554">
        <v>4.7989123278489702E-4</v>
      </c>
      <c r="H1554">
        <v>4.6570149646549559E-3</v>
      </c>
      <c r="I1554">
        <v>4.2057342860754854E-3</v>
      </c>
    </row>
    <row r="1555" spans="1:9" x14ac:dyDescent="0.3">
      <c r="A1555" s="71">
        <v>1553</v>
      </c>
      <c r="B1555" t="s">
        <v>1152</v>
      </c>
      <c r="C1555" t="s">
        <v>367</v>
      </c>
      <c r="D1555" t="s">
        <v>170</v>
      </c>
      <c r="E1555" t="s">
        <v>37</v>
      </c>
      <c r="F1555" t="s">
        <v>171</v>
      </c>
      <c r="G1555">
        <v>1.28862079945514E-3</v>
      </c>
      <c r="H1555">
        <v>1.160215657574608E-2</v>
      </c>
      <c r="I1555">
        <v>1.05511933729281E-2</v>
      </c>
    </row>
    <row r="1556" spans="1:9" x14ac:dyDescent="0.3">
      <c r="A1556" s="71">
        <v>1554</v>
      </c>
      <c r="B1556" t="s">
        <v>1152</v>
      </c>
      <c r="C1556" t="s">
        <v>369</v>
      </c>
      <c r="D1556" t="s">
        <v>170</v>
      </c>
      <c r="E1556" t="s">
        <v>37</v>
      </c>
      <c r="F1556" t="s">
        <v>171</v>
      </c>
      <c r="G1556">
        <v>2.1151789815042609E-4</v>
      </c>
      <c r="H1556">
        <v>1.4065721332911819E-3</v>
      </c>
      <c r="I1556">
        <v>8.0370550301309541E-4</v>
      </c>
    </row>
    <row r="1557" spans="1:9" x14ac:dyDescent="0.3">
      <c r="A1557" s="71">
        <v>1555</v>
      </c>
      <c r="B1557" t="s">
        <v>1152</v>
      </c>
      <c r="C1557" t="s">
        <v>312</v>
      </c>
      <c r="D1557" t="s">
        <v>170</v>
      </c>
      <c r="E1557" t="s">
        <v>37</v>
      </c>
      <c r="F1557" t="s">
        <v>171</v>
      </c>
      <c r="G1557">
        <v>6.9418263937121873E-4</v>
      </c>
      <c r="H1557">
        <v>1.4396453601725259E-3</v>
      </c>
      <c r="I1557">
        <v>1.57315416164657E-3</v>
      </c>
    </row>
    <row r="1558" spans="1:9" x14ac:dyDescent="0.3">
      <c r="A1558" s="71">
        <v>1556</v>
      </c>
      <c r="B1558" t="s">
        <v>1153</v>
      </c>
      <c r="C1558" t="s">
        <v>369</v>
      </c>
      <c r="D1558" t="s">
        <v>170</v>
      </c>
      <c r="E1558" t="s">
        <v>37</v>
      </c>
      <c r="F1558" t="s">
        <v>171</v>
      </c>
      <c r="G1558">
        <v>7.4387471755776358E-12</v>
      </c>
      <c r="H1558">
        <v>3.6571719517250248E-11</v>
      </c>
      <c r="I1558">
        <v>4.297471849065045E-11</v>
      </c>
    </row>
    <row r="1559" spans="1:9" x14ac:dyDescent="0.3">
      <c r="A1559" s="71">
        <v>1557</v>
      </c>
      <c r="B1559" t="s">
        <v>1153</v>
      </c>
      <c r="C1559" t="s">
        <v>312</v>
      </c>
      <c r="D1559" t="s">
        <v>170</v>
      </c>
      <c r="E1559" t="s">
        <v>37</v>
      </c>
      <c r="F1559" t="s">
        <v>171</v>
      </c>
      <c r="G1559">
        <v>7.391114963660809E-8</v>
      </c>
      <c r="H1559">
        <v>1.3675847286110161E-7</v>
      </c>
      <c r="I1559">
        <v>1.6210353028563621E-7</v>
      </c>
    </row>
    <row r="1560" spans="1:9" x14ac:dyDescent="0.3">
      <c r="A1560" s="71">
        <v>1558</v>
      </c>
      <c r="B1560" t="s">
        <v>1153</v>
      </c>
      <c r="C1560" t="s">
        <v>297</v>
      </c>
      <c r="D1560" t="s">
        <v>170</v>
      </c>
      <c r="E1560" t="s">
        <v>37</v>
      </c>
      <c r="F1560" t="s">
        <v>171</v>
      </c>
      <c r="G1560">
        <v>1.8989556306140799E-8</v>
      </c>
      <c r="H1560">
        <v>6.2356735046812789E-7</v>
      </c>
      <c r="I1560">
        <v>1.0126696072563351E-6</v>
      </c>
    </row>
    <row r="1561" spans="1:9" x14ac:dyDescent="0.3">
      <c r="A1561" s="71">
        <v>1559</v>
      </c>
      <c r="B1561" t="s">
        <v>1153</v>
      </c>
      <c r="C1561" t="s">
        <v>169</v>
      </c>
      <c r="D1561" t="s">
        <v>170</v>
      </c>
      <c r="E1561" t="s">
        <v>37</v>
      </c>
      <c r="F1561" t="s">
        <v>171</v>
      </c>
      <c r="G1561">
        <v>1.467989730043154E-8</v>
      </c>
      <c r="H1561">
        <v>7.6050327186651576E-8</v>
      </c>
      <c r="I1561">
        <v>4.7542595664685148E-8</v>
      </c>
    </row>
    <row r="1562" spans="1:9" x14ac:dyDescent="0.3">
      <c r="A1562" s="71">
        <v>1560</v>
      </c>
      <c r="B1562" t="s">
        <v>480</v>
      </c>
      <c r="C1562" t="s">
        <v>369</v>
      </c>
      <c r="D1562" t="s">
        <v>170</v>
      </c>
      <c r="E1562" t="s">
        <v>37</v>
      </c>
      <c r="F1562" t="s">
        <v>171</v>
      </c>
      <c r="G1562">
        <v>7.3506231511572741E-7</v>
      </c>
      <c r="H1562">
        <v>5.6152738362022823E-6</v>
      </c>
      <c r="I1562">
        <v>6.8072124647975291E-6</v>
      </c>
    </row>
    <row r="1563" spans="1:9" x14ac:dyDescent="0.3">
      <c r="A1563" s="71">
        <v>1561</v>
      </c>
      <c r="B1563" t="s">
        <v>480</v>
      </c>
      <c r="C1563" t="s">
        <v>367</v>
      </c>
      <c r="D1563" t="s">
        <v>170</v>
      </c>
      <c r="E1563" t="s">
        <v>37</v>
      </c>
      <c r="F1563" t="s">
        <v>171</v>
      </c>
      <c r="G1563">
        <v>1.1988586502909651E-3</v>
      </c>
      <c r="H1563">
        <v>6.9092646965212227E-3</v>
      </c>
      <c r="I1563">
        <v>5.7085449620136852E-3</v>
      </c>
    </row>
    <row r="1564" spans="1:9" x14ac:dyDescent="0.3">
      <c r="A1564" s="71">
        <v>1562</v>
      </c>
      <c r="B1564" t="s">
        <v>480</v>
      </c>
      <c r="C1564" t="s">
        <v>370</v>
      </c>
      <c r="D1564" t="s">
        <v>170</v>
      </c>
      <c r="E1564" t="s">
        <v>37</v>
      </c>
      <c r="F1564" t="s">
        <v>171</v>
      </c>
      <c r="G1564">
        <v>4.5887834933453194E-6</v>
      </c>
      <c r="H1564">
        <v>4.2260207313670942E-5</v>
      </c>
      <c r="I1564">
        <v>4.4767154032692153E-5</v>
      </c>
    </row>
    <row r="1565" spans="1:9" x14ac:dyDescent="0.3">
      <c r="A1565" s="71">
        <v>1563</v>
      </c>
      <c r="B1565" t="s">
        <v>480</v>
      </c>
      <c r="C1565" t="s">
        <v>179</v>
      </c>
      <c r="D1565" t="s">
        <v>170</v>
      </c>
      <c r="E1565" t="s">
        <v>37</v>
      </c>
      <c r="F1565" t="s">
        <v>171</v>
      </c>
      <c r="G1565">
        <v>9.0664015693515279E-5</v>
      </c>
      <c r="H1565">
        <v>1.4590774166084531E-3</v>
      </c>
      <c r="I1565">
        <v>1.8570829772234789E-3</v>
      </c>
    </row>
    <row r="1566" spans="1:9" x14ac:dyDescent="0.3">
      <c r="A1566" s="71">
        <v>1564</v>
      </c>
      <c r="B1566" t="s">
        <v>1154</v>
      </c>
      <c r="C1566" t="s">
        <v>184</v>
      </c>
      <c r="D1566" t="s">
        <v>170</v>
      </c>
      <c r="E1566" t="s">
        <v>37</v>
      </c>
      <c r="F1566" t="s">
        <v>171</v>
      </c>
      <c r="G1566">
        <v>0</v>
      </c>
      <c r="H1566">
        <v>0</v>
      </c>
      <c r="I1566">
        <v>0</v>
      </c>
    </row>
    <row r="1567" spans="1:9" x14ac:dyDescent="0.3">
      <c r="A1567" s="71">
        <v>1565</v>
      </c>
      <c r="B1567" t="s">
        <v>1154</v>
      </c>
      <c r="C1567" t="s">
        <v>312</v>
      </c>
      <c r="D1567" t="s">
        <v>170</v>
      </c>
      <c r="E1567" t="s">
        <v>37</v>
      </c>
      <c r="F1567" t="s">
        <v>171</v>
      </c>
      <c r="G1567">
        <v>0</v>
      </c>
      <c r="H1567">
        <v>0</v>
      </c>
      <c r="I1567">
        <v>0</v>
      </c>
    </row>
    <row r="1568" spans="1:9" x14ac:dyDescent="0.3">
      <c r="A1568" s="71">
        <v>1566</v>
      </c>
      <c r="B1568" t="s">
        <v>1154</v>
      </c>
      <c r="C1568" t="s">
        <v>367</v>
      </c>
      <c r="D1568" t="s">
        <v>170</v>
      </c>
      <c r="E1568" t="s">
        <v>37</v>
      </c>
      <c r="F1568" t="s">
        <v>171</v>
      </c>
      <c r="G1568">
        <v>0</v>
      </c>
      <c r="H1568">
        <v>0</v>
      </c>
      <c r="I1568">
        <v>0</v>
      </c>
    </row>
    <row r="1569" spans="1:9" x14ac:dyDescent="0.3">
      <c r="A1569" s="71">
        <v>1567</v>
      </c>
      <c r="B1569" t="s">
        <v>639</v>
      </c>
      <c r="C1569" t="s">
        <v>312</v>
      </c>
      <c r="D1569" t="s">
        <v>170</v>
      </c>
      <c r="E1569" t="s">
        <v>37</v>
      </c>
      <c r="F1569" t="s">
        <v>171</v>
      </c>
      <c r="G1569">
        <v>0</v>
      </c>
      <c r="H1569">
        <v>0</v>
      </c>
      <c r="I1569">
        <v>0</v>
      </c>
    </row>
    <row r="1570" spans="1:9" x14ac:dyDescent="0.3">
      <c r="A1570" s="71">
        <v>1568</v>
      </c>
      <c r="B1570" t="s">
        <v>1142</v>
      </c>
      <c r="C1570" t="s">
        <v>367</v>
      </c>
      <c r="D1570" t="s">
        <v>170</v>
      </c>
      <c r="E1570" t="s">
        <v>37</v>
      </c>
      <c r="F1570" t="s">
        <v>171</v>
      </c>
      <c r="G1570">
        <v>0</v>
      </c>
      <c r="H1570">
        <v>0</v>
      </c>
      <c r="I1570">
        <v>0</v>
      </c>
    </row>
    <row r="1571" spans="1:9" x14ac:dyDescent="0.3">
      <c r="A1571" s="71">
        <v>1569</v>
      </c>
      <c r="B1571" t="s">
        <v>639</v>
      </c>
      <c r="C1571" t="s">
        <v>367</v>
      </c>
      <c r="D1571" t="s">
        <v>170</v>
      </c>
      <c r="E1571" t="s">
        <v>37</v>
      </c>
      <c r="F1571" t="s">
        <v>171</v>
      </c>
      <c r="G1571">
        <v>0</v>
      </c>
      <c r="H1571">
        <v>0</v>
      </c>
      <c r="I1571">
        <v>0</v>
      </c>
    </row>
    <row r="1572" spans="1:9" x14ac:dyDescent="0.3">
      <c r="A1572" s="71">
        <v>1570</v>
      </c>
      <c r="B1572" t="s">
        <v>639</v>
      </c>
      <c r="C1572" t="s">
        <v>297</v>
      </c>
      <c r="D1572" t="s">
        <v>170</v>
      </c>
      <c r="E1572" t="s">
        <v>37</v>
      </c>
      <c r="F1572" t="s">
        <v>171</v>
      </c>
      <c r="G1572">
        <v>4.9089820441432988E-8</v>
      </c>
      <c r="H1572">
        <v>2.265112040719833E-7</v>
      </c>
      <c r="I1572">
        <v>1.702183057079407E-7</v>
      </c>
    </row>
    <row r="1573" spans="1:9" x14ac:dyDescent="0.3">
      <c r="A1573" s="71">
        <v>1571</v>
      </c>
      <c r="B1573" t="s">
        <v>1142</v>
      </c>
      <c r="C1573" t="s">
        <v>312</v>
      </c>
      <c r="D1573" t="s">
        <v>170</v>
      </c>
      <c r="E1573" t="s">
        <v>37</v>
      </c>
      <c r="F1573" t="s">
        <v>171</v>
      </c>
      <c r="G1573">
        <v>0</v>
      </c>
      <c r="H1573">
        <v>0</v>
      </c>
      <c r="I1573">
        <v>0</v>
      </c>
    </row>
    <row r="1574" spans="1:9" x14ac:dyDescent="0.3">
      <c r="A1574" s="71">
        <v>1572</v>
      </c>
      <c r="B1574" t="s">
        <v>688</v>
      </c>
      <c r="C1574" t="s">
        <v>312</v>
      </c>
      <c r="D1574" t="s">
        <v>170</v>
      </c>
      <c r="E1574" t="s">
        <v>37</v>
      </c>
      <c r="F1574" t="s">
        <v>171</v>
      </c>
      <c r="G1574">
        <v>0</v>
      </c>
      <c r="H1574">
        <v>0</v>
      </c>
      <c r="I1574">
        <v>0</v>
      </c>
    </row>
    <row r="1575" spans="1:9" x14ac:dyDescent="0.3">
      <c r="A1575" s="71">
        <v>1573</v>
      </c>
      <c r="B1575" t="s">
        <v>1087</v>
      </c>
      <c r="C1575" t="s">
        <v>367</v>
      </c>
      <c r="D1575" t="s">
        <v>170</v>
      </c>
      <c r="E1575" t="s">
        <v>37</v>
      </c>
      <c r="F1575" t="s">
        <v>171</v>
      </c>
      <c r="G1575">
        <v>0</v>
      </c>
      <c r="H1575">
        <v>0</v>
      </c>
      <c r="I1575">
        <v>0</v>
      </c>
    </row>
    <row r="1576" spans="1:9" x14ac:dyDescent="0.3">
      <c r="A1576" s="71">
        <v>1574</v>
      </c>
      <c r="B1576" t="s">
        <v>483</v>
      </c>
      <c r="C1576" t="s">
        <v>184</v>
      </c>
      <c r="D1576" t="s">
        <v>170</v>
      </c>
      <c r="E1576" t="s">
        <v>37</v>
      </c>
      <c r="F1576" t="s">
        <v>171</v>
      </c>
      <c r="G1576">
        <v>0</v>
      </c>
      <c r="H1576">
        <v>0</v>
      </c>
      <c r="I1576">
        <v>0</v>
      </c>
    </row>
    <row r="1577" spans="1:9" x14ac:dyDescent="0.3">
      <c r="A1577" s="71">
        <v>1575</v>
      </c>
      <c r="B1577" t="s">
        <v>688</v>
      </c>
      <c r="C1577" t="s">
        <v>367</v>
      </c>
      <c r="D1577" t="s">
        <v>170</v>
      </c>
      <c r="E1577" t="s">
        <v>37</v>
      </c>
      <c r="F1577" t="s">
        <v>171</v>
      </c>
      <c r="G1577">
        <v>0</v>
      </c>
      <c r="H1577">
        <v>0</v>
      </c>
      <c r="I1577">
        <v>0</v>
      </c>
    </row>
    <row r="1578" spans="1:9" x14ac:dyDescent="0.3">
      <c r="A1578" s="71">
        <v>1576</v>
      </c>
      <c r="B1578" t="s">
        <v>1155</v>
      </c>
      <c r="C1578" t="s">
        <v>184</v>
      </c>
      <c r="D1578" t="s">
        <v>170</v>
      </c>
      <c r="E1578" t="s">
        <v>37</v>
      </c>
      <c r="F1578" t="s">
        <v>171</v>
      </c>
      <c r="G1578">
        <v>0</v>
      </c>
      <c r="H1578">
        <v>0</v>
      </c>
      <c r="I1578">
        <v>0</v>
      </c>
    </row>
    <row r="1579" spans="1:9" x14ac:dyDescent="0.3">
      <c r="A1579" s="71">
        <v>1577</v>
      </c>
      <c r="B1579" t="s">
        <v>1156</v>
      </c>
      <c r="C1579" t="s">
        <v>369</v>
      </c>
      <c r="D1579" t="s">
        <v>170</v>
      </c>
      <c r="E1579" t="s">
        <v>37</v>
      </c>
      <c r="F1579" t="s">
        <v>171</v>
      </c>
      <c r="G1579">
        <v>0</v>
      </c>
      <c r="H1579">
        <v>0</v>
      </c>
      <c r="I1579">
        <v>0</v>
      </c>
    </row>
    <row r="1580" spans="1:9" x14ac:dyDescent="0.3">
      <c r="A1580" s="71">
        <v>1578</v>
      </c>
      <c r="B1580" t="s">
        <v>1157</v>
      </c>
      <c r="C1580" t="s">
        <v>312</v>
      </c>
      <c r="D1580" t="s">
        <v>170</v>
      </c>
      <c r="E1580" t="s">
        <v>37</v>
      </c>
      <c r="F1580" t="s">
        <v>171</v>
      </c>
      <c r="G1580">
        <v>0</v>
      </c>
      <c r="H1580">
        <v>0</v>
      </c>
      <c r="I1580">
        <v>0</v>
      </c>
    </row>
    <row r="1581" spans="1:9" x14ac:dyDescent="0.3">
      <c r="A1581" s="71">
        <v>1579</v>
      </c>
      <c r="B1581" t="s">
        <v>1158</v>
      </c>
      <c r="C1581" t="s">
        <v>184</v>
      </c>
      <c r="D1581" t="s">
        <v>170</v>
      </c>
      <c r="E1581" t="s">
        <v>37</v>
      </c>
      <c r="F1581" t="s">
        <v>171</v>
      </c>
      <c r="G1581">
        <v>0</v>
      </c>
      <c r="H1581">
        <v>0</v>
      </c>
      <c r="I1581">
        <v>0</v>
      </c>
    </row>
    <row r="1582" spans="1:9" x14ac:dyDescent="0.3">
      <c r="A1582" s="71">
        <v>1580</v>
      </c>
      <c r="B1582" t="s">
        <v>1159</v>
      </c>
      <c r="C1582" t="s">
        <v>184</v>
      </c>
      <c r="D1582" t="s">
        <v>170</v>
      </c>
      <c r="E1582" t="s">
        <v>37</v>
      </c>
      <c r="F1582" t="s">
        <v>171</v>
      </c>
      <c r="G1582">
        <v>7.4536117850491642E-9</v>
      </c>
      <c r="H1582">
        <v>3.4392600440494098E-8</v>
      </c>
      <c r="I1582">
        <v>2.5845300676920899E-8</v>
      </c>
    </row>
    <row r="1583" spans="1:9" x14ac:dyDescent="0.3">
      <c r="A1583" s="71">
        <v>1581</v>
      </c>
      <c r="B1583" t="s">
        <v>1160</v>
      </c>
      <c r="C1583" t="s">
        <v>184</v>
      </c>
      <c r="D1583" t="s">
        <v>170</v>
      </c>
      <c r="E1583" t="s">
        <v>37</v>
      </c>
      <c r="F1583" t="s">
        <v>171</v>
      </c>
      <c r="G1583">
        <v>0</v>
      </c>
      <c r="H1583">
        <v>0</v>
      </c>
      <c r="I1583">
        <v>0</v>
      </c>
    </row>
    <row r="1584" spans="1:9" x14ac:dyDescent="0.3">
      <c r="A1584" s="71">
        <v>1582</v>
      </c>
      <c r="B1584" t="s">
        <v>584</v>
      </c>
      <c r="C1584" t="s">
        <v>369</v>
      </c>
      <c r="D1584" t="s">
        <v>170</v>
      </c>
      <c r="E1584" t="s">
        <v>37</v>
      </c>
      <c r="F1584" t="s">
        <v>171</v>
      </c>
      <c r="G1584">
        <v>6.5074568887437891E-11</v>
      </c>
      <c r="H1584">
        <v>3.0033999757107131E-10</v>
      </c>
      <c r="I1584">
        <v>2.2564457879847411E-10</v>
      </c>
    </row>
    <row r="1585" spans="1:9" x14ac:dyDescent="0.3">
      <c r="A1585" s="71">
        <v>1583</v>
      </c>
      <c r="B1585" t="s">
        <v>932</v>
      </c>
      <c r="C1585" t="s">
        <v>369</v>
      </c>
      <c r="D1585" t="s">
        <v>170</v>
      </c>
      <c r="E1585" t="s">
        <v>37</v>
      </c>
      <c r="F1585" t="s">
        <v>171</v>
      </c>
      <c r="G1585">
        <v>2.3967824981550171E-10</v>
      </c>
      <c r="H1585">
        <v>1.1060491316553441E-9</v>
      </c>
      <c r="I1585">
        <v>8.3108010660620012E-10</v>
      </c>
    </row>
    <row r="1586" spans="1:9" x14ac:dyDescent="0.3">
      <c r="A1586" s="71">
        <v>1584</v>
      </c>
      <c r="B1586" t="s">
        <v>1138</v>
      </c>
      <c r="C1586" t="s">
        <v>179</v>
      </c>
      <c r="D1586" t="s">
        <v>170</v>
      </c>
      <c r="E1586" t="s">
        <v>37</v>
      </c>
      <c r="F1586" t="s">
        <v>171</v>
      </c>
      <c r="G1586">
        <v>9.7962369315490015E-14</v>
      </c>
      <c r="H1586">
        <v>4.5212356421951188E-13</v>
      </c>
      <c r="I1586">
        <v>3.3968231115281449E-13</v>
      </c>
    </row>
    <row r="1587" spans="1:9" x14ac:dyDescent="0.3">
      <c r="A1587" s="71">
        <v>1585</v>
      </c>
      <c r="B1587" t="s">
        <v>1138</v>
      </c>
      <c r="C1587" t="s">
        <v>369</v>
      </c>
      <c r="D1587" t="s">
        <v>170</v>
      </c>
      <c r="E1587" t="s">
        <v>37</v>
      </c>
      <c r="F1587" t="s">
        <v>171</v>
      </c>
      <c r="G1587">
        <v>1.115461153506179E-11</v>
      </c>
      <c r="H1587">
        <v>5.1478119166555291E-11</v>
      </c>
      <c r="I1587">
        <v>3.867839545504633E-11</v>
      </c>
    </row>
    <row r="1588" spans="1:9" x14ac:dyDescent="0.3">
      <c r="A1588" s="71">
        <v>1586</v>
      </c>
      <c r="B1588" t="s">
        <v>988</v>
      </c>
      <c r="C1588" t="s">
        <v>369</v>
      </c>
      <c r="D1588" t="s">
        <v>170</v>
      </c>
      <c r="E1588" t="s">
        <v>37</v>
      </c>
      <c r="F1588" t="s">
        <v>171</v>
      </c>
      <c r="G1588">
        <v>4.8117820881466177E-12</v>
      </c>
      <c r="H1588">
        <v>2.257582162931067E-11</v>
      </c>
      <c r="I1588">
        <v>1.6681501586384829E-11</v>
      </c>
    </row>
    <row r="1589" spans="1:9" x14ac:dyDescent="0.3">
      <c r="A1589" s="71">
        <v>1587</v>
      </c>
      <c r="B1589" t="s">
        <v>932</v>
      </c>
      <c r="C1589" t="s">
        <v>366</v>
      </c>
      <c r="D1589" t="s">
        <v>170</v>
      </c>
      <c r="E1589" t="s">
        <v>37</v>
      </c>
      <c r="F1589" t="s">
        <v>171</v>
      </c>
      <c r="G1589">
        <v>7.5014507302084393E-9</v>
      </c>
      <c r="H1589">
        <v>3.4614693926967732E-8</v>
      </c>
      <c r="I1589">
        <v>2.6011169653417979E-8</v>
      </c>
    </row>
    <row r="1590" spans="1:9" x14ac:dyDescent="0.3">
      <c r="A1590" s="71">
        <v>1588</v>
      </c>
      <c r="B1590" t="s">
        <v>1084</v>
      </c>
      <c r="C1590" t="s">
        <v>366</v>
      </c>
      <c r="D1590" t="s">
        <v>170</v>
      </c>
      <c r="E1590" t="s">
        <v>37</v>
      </c>
      <c r="F1590" t="s">
        <v>171</v>
      </c>
      <c r="G1590">
        <v>1.111848037896039E-10</v>
      </c>
      <c r="H1590">
        <v>5.1353114427134923E-10</v>
      </c>
      <c r="I1590">
        <v>3.8552743493010082E-10</v>
      </c>
    </row>
    <row r="1591" spans="1:9" x14ac:dyDescent="0.3">
      <c r="A1591" s="71">
        <v>1589</v>
      </c>
      <c r="B1591" t="s">
        <v>584</v>
      </c>
      <c r="C1591" t="s">
        <v>366</v>
      </c>
      <c r="D1591" t="s">
        <v>170</v>
      </c>
      <c r="E1591" t="s">
        <v>37</v>
      </c>
      <c r="F1591" t="s">
        <v>171</v>
      </c>
      <c r="G1591">
        <v>2.5982942156747151E-9</v>
      </c>
      <c r="H1591">
        <v>1.199176133619627E-8</v>
      </c>
      <c r="I1591">
        <v>9.0095275052509881E-9</v>
      </c>
    </row>
    <row r="1592" spans="1:9" x14ac:dyDescent="0.3">
      <c r="A1592" s="71">
        <v>1590</v>
      </c>
      <c r="B1592" t="s">
        <v>584</v>
      </c>
      <c r="C1592" t="s">
        <v>179</v>
      </c>
      <c r="D1592" t="s">
        <v>170</v>
      </c>
      <c r="E1592" t="s">
        <v>37</v>
      </c>
      <c r="F1592" t="s">
        <v>171</v>
      </c>
      <c r="G1592">
        <v>2.4678522080719742E-10</v>
      </c>
      <c r="H1592">
        <v>1.139194448367612E-9</v>
      </c>
      <c r="I1592">
        <v>8.5572033066657496E-10</v>
      </c>
    </row>
    <row r="1593" spans="1:9" x14ac:dyDescent="0.3">
      <c r="A1593" s="71">
        <v>1591</v>
      </c>
      <c r="B1593" t="s">
        <v>1138</v>
      </c>
      <c r="C1593" t="s">
        <v>366</v>
      </c>
      <c r="D1593" t="s">
        <v>170</v>
      </c>
      <c r="E1593" t="s">
        <v>37</v>
      </c>
      <c r="F1593" t="s">
        <v>171</v>
      </c>
      <c r="G1593">
        <v>1.7460777060503689E-10</v>
      </c>
      <c r="H1593">
        <v>8.0581587342978656E-10</v>
      </c>
      <c r="I1593">
        <v>6.0544893423610762E-10</v>
      </c>
    </row>
    <row r="1594" spans="1:9" x14ac:dyDescent="0.3">
      <c r="A1594" s="71">
        <v>1592</v>
      </c>
      <c r="B1594" t="s">
        <v>988</v>
      </c>
      <c r="C1594" t="s">
        <v>366</v>
      </c>
      <c r="D1594" t="s">
        <v>170</v>
      </c>
      <c r="E1594" t="s">
        <v>37</v>
      </c>
      <c r="F1594" t="s">
        <v>171</v>
      </c>
      <c r="G1594">
        <v>7.5094545592857692E-11</v>
      </c>
      <c r="H1594">
        <v>3.5003431589516609E-10</v>
      </c>
      <c r="I1594">
        <v>2.603582201297165E-10</v>
      </c>
    </row>
    <row r="1595" spans="1:9" x14ac:dyDescent="0.3">
      <c r="A1595" s="71">
        <v>1593</v>
      </c>
      <c r="B1595" t="s">
        <v>988</v>
      </c>
      <c r="C1595" t="s">
        <v>179</v>
      </c>
      <c r="D1595" t="s">
        <v>170</v>
      </c>
      <c r="E1595" t="s">
        <v>37</v>
      </c>
      <c r="F1595" t="s">
        <v>171</v>
      </c>
      <c r="G1595">
        <v>6.8513228964710511E-11</v>
      </c>
      <c r="H1595">
        <v>3.1850552645924559E-10</v>
      </c>
      <c r="I1595">
        <v>2.3754782579080131E-10</v>
      </c>
    </row>
    <row r="1596" spans="1:9" x14ac:dyDescent="0.3">
      <c r="A1596" s="71">
        <v>1594</v>
      </c>
      <c r="B1596" t="s">
        <v>584</v>
      </c>
      <c r="C1596" t="s">
        <v>297</v>
      </c>
      <c r="D1596" t="s">
        <v>170</v>
      </c>
      <c r="E1596" t="s">
        <v>37</v>
      </c>
      <c r="F1596" t="s">
        <v>171</v>
      </c>
      <c r="G1596">
        <v>4.4887154398407419E-8</v>
      </c>
      <c r="H1596">
        <v>2.071687645100733E-7</v>
      </c>
      <c r="I1596">
        <v>1.5564517953609359E-7</v>
      </c>
    </row>
    <row r="1597" spans="1:9" x14ac:dyDescent="0.3">
      <c r="A1597" s="71">
        <v>1595</v>
      </c>
      <c r="B1597" t="s">
        <v>1143</v>
      </c>
      <c r="C1597" t="s">
        <v>366</v>
      </c>
      <c r="D1597" t="s">
        <v>170</v>
      </c>
      <c r="E1597" t="s">
        <v>37</v>
      </c>
      <c r="F1597" t="s">
        <v>171</v>
      </c>
      <c r="G1597">
        <v>1.1893578406259509E-12</v>
      </c>
      <c r="H1597">
        <v>8.6755765026675461E-12</v>
      </c>
      <c r="I1597">
        <v>4.0959870536238792E-12</v>
      </c>
    </row>
    <row r="1598" spans="1:9" x14ac:dyDescent="0.3">
      <c r="A1598" s="71">
        <v>1596</v>
      </c>
      <c r="B1598" t="s">
        <v>468</v>
      </c>
      <c r="C1598" t="s">
        <v>369</v>
      </c>
      <c r="D1598" t="s">
        <v>170</v>
      </c>
      <c r="E1598" t="s">
        <v>37</v>
      </c>
      <c r="F1598" t="s">
        <v>171</v>
      </c>
      <c r="G1598">
        <v>1.5859874438810311E-16</v>
      </c>
      <c r="H1598">
        <v>1.156872651244019E-15</v>
      </c>
      <c r="I1598">
        <v>5.4619256411090509E-16</v>
      </c>
    </row>
    <row r="1599" spans="1:9" x14ac:dyDescent="0.3">
      <c r="A1599" s="71">
        <v>1597</v>
      </c>
      <c r="B1599" t="s">
        <v>468</v>
      </c>
      <c r="C1599" t="s">
        <v>366</v>
      </c>
      <c r="D1599" t="s">
        <v>170</v>
      </c>
      <c r="E1599" t="s">
        <v>37</v>
      </c>
      <c r="F1599" t="s">
        <v>171</v>
      </c>
      <c r="G1599">
        <v>1.9799084075983119E-14</v>
      </c>
      <c r="H1599">
        <v>1.444211875967142E-13</v>
      </c>
      <c r="I1599">
        <v>6.8185360319632946E-14</v>
      </c>
    </row>
    <row r="1600" spans="1:9" x14ac:dyDescent="0.3">
      <c r="A1600" s="71">
        <v>1598</v>
      </c>
      <c r="B1600" t="s">
        <v>990</v>
      </c>
      <c r="C1600" t="s">
        <v>369</v>
      </c>
      <c r="D1600" t="s">
        <v>170</v>
      </c>
      <c r="E1600" t="s">
        <v>37</v>
      </c>
      <c r="F1600" t="s">
        <v>171</v>
      </c>
      <c r="G1600">
        <v>4.8520886244411411E-12</v>
      </c>
      <c r="H1600">
        <v>2.2419272631086619E-11</v>
      </c>
      <c r="I1600">
        <v>1.6824283054626181E-11</v>
      </c>
    </row>
    <row r="1601" spans="1:9" x14ac:dyDescent="0.3">
      <c r="A1601" s="71">
        <v>1599</v>
      </c>
      <c r="B1601" t="s">
        <v>990</v>
      </c>
      <c r="C1601" t="s">
        <v>366</v>
      </c>
      <c r="D1601" t="s">
        <v>170</v>
      </c>
      <c r="E1601" t="s">
        <v>37</v>
      </c>
      <c r="F1601" t="s">
        <v>171</v>
      </c>
      <c r="G1601">
        <v>8.9915778660895134E-11</v>
      </c>
      <c r="H1601">
        <v>4.154580381423569E-10</v>
      </c>
      <c r="I1601">
        <v>3.117767813443585E-10</v>
      </c>
    </row>
    <row r="1602" spans="1:9" x14ac:dyDescent="0.3">
      <c r="A1602" s="71">
        <v>1600</v>
      </c>
      <c r="B1602" t="s">
        <v>471</v>
      </c>
      <c r="C1602" t="s">
        <v>297</v>
      </c>
      <c r="D1602" t="s">
        <v>170</v>
      </c>
      <c r="E1602" t="s">
        <v>37</v>
      </c>
      <c r="F1602" t="s">
        <v>171</v>
      </c>
      <c r="G1602">
        <v>1.010531610252215E-7</v>
      </c>
      <c r="H1602">
        <v>4.6635513815040361E-7</v>
      </c>
      <c r="I1602">
        <v>3.5039985526784592E-7</v>
      </c>
    </row>
    <row r="1603" spans="1:9" x14ac:dyDescent="0.3">
      <c r="A1603" s="71">
        <v>1601</v>
      </c>
      <c r="B1603" t="s">
        <v>471</v>
      </c>
      <c r="C1603" t="s">
        <v>366</v>
      </c>
      <c r="D1603" t="s">
        <v>170</v>
      </c>
      <c r="E1603" t="s">
        <v>37</v>
      </c>
      <c r="F1603" t="s">
        <v>171</v>
      </c>
      <c r="G1603">
        <v>5.8341755238703066E-9</v>
      </c>
      <c r="H1603">
        <v>2.6924143479287911E-8</v>
      </c>
      <c r="I1603">
        <v>2.022989171791344E-8</v>
      </c>
    </row>
    <row r="1604" spans="1:9" x14ac:dyDescent="0.3">
      <c r="A1604" s="71">
        <v>1602</v>
      </c>
      <c r="B1604" t="s">
        <v>636</v>
      </c>
      <c r="C1604" t="s">
        <v>179</v>
      </c>
      <c r="D1604" t="s">
        <v>170</v>
      </c>
      <c r="E1604" t="s">
        <v>37</v>
      </c>
      <c r="F1604" t="s">
        <v>171</v>
      </c>
      <c r="G1604">
        <v>3.362597993998342E-9</v>
      </c>
      <c r="H1604">
        <v>5.7421703646485401E-8</v>
      </c>
      <c r="I1604">
        <v>3.2936423249931157E-8</v>
      </c>
    </row>
    <row r="1605" spans="1:9" x14ac:dyDescent="0.3">
      <c r="A1605" s="71">
        <v>1603</v>
      </c>
      <c r="B1605" t="s">
        <v>471</v>
      </c>
      <c r="C1605" t="s">
        <v>369</v>
      </c>
      <c r="D1605" t="s">
        <v>170</v>
      </c>
      <c r="E1605" t="s">
        <v>37</v>
      </c>
      <c r="F1605" t="s">
        <v>171</v>
      </c>
      <c r="G1605">
        <v>1.07041687990113E-10</v>
      </c>
      <c r="H1605">
        <v>4.9398335393172813E-10</v>
      </c>
      <c r="I1605">
        <v>3.7116503030666331E-10</v>
      </c>
    </row>
    <row r="1606" spans="1:9" x14ac:dyDescent="0.3">
      <c r="A1606" s="71">
        <v>1604</v>
      </c>
      <c r="B1606" t="s">
        <v>636</v>
      </c>
      <c r="C1606" t="s">
        <v>369</v>
      </c>
      <c r="D1606" t="s">
        <v>170</v>
      </c>
      <c r="E1606" t="s">
        <v>37</v>
      </c>
      <c r="F1606" t="s">
        <v>171</v>
      </c>
      <c r="G1606">
        <v>1.110422669964421E-10</v>
      </c>
      <c r="H1606">
        <v>9.1266760180997796E-10</v>
      </c>
      <c r="I1606">
        <v>5.8827655938830329E-10</v>
      </c>
    </row>
    <row r="1607" spans="1:9" x14ac:dyDescent="0.3">
      <c r="A1607" s="71">
        <v>1605</v>
      </c>
      <c r="B1607" t="s">
        <v>636</v>
      </c>
      <c r="C1607" t="s">
        <v>366</v>
      </c>
      <c r="D1607" t="s">
        <v>170</v>
      </c>
      <c r="E1607" t="s">
        <v>37</v>
      </c>
      <c r="F1607" t="s">
        <v>171</v>
      </c>
      <c r="G1607">
        <v>3.3036563245807491E-9</v>
      </c>
      <c r="H1607">
        <v>2.1209496118062851E-8</v>
      </c>
      <c r="I1607">
        <v>1.4484267448238191E-8</v>
      </c>
    </row>
    <row r="1608" spans="1:9" x14ac:dyDescent="0.3">
      <c r="A1608" s="71">
        <v>1606</v>
      </c>
      <c r="B1608" t="s">
        <v>636</v>
      </c>
      <c r="C1608" t="s">
        <v>297</v>
      </c>
      <c r="D1608" t="s">
        <v>170</v>
      </c>
      <c r="E1608" t="s">
        <v>37</v>
      </c>
      <c r="F1608" t="s">
        <v>171</v>
      </c>
      <c r="G1608">
        <v>6.4735596746959851E-8</v>
      </c>
      <c r="H1608">
        <v>4.7412007286440963E-7</v>
      </c>
      <c r="I1608">
        <v>3.1353225550793167E-7</v>
      </c>
    </row>
    <row r="1609" spans="1:9" x14ac:dyDescent="0.3">
      <c r="A1609" s="71">
        <v>1607</v>
      </c>
      <c r="B1609" t="s">
        <v>671</v>
      </c>
      <c r="C1609" t="s">
        <v>369</v>
      </c>
      <c r="D1609" t="s">
        <v>170</v>
      </c>
      <c r="E1609" t="s">
        <v>37</v>
      </c>
      <c r="F1609" t="s">
        <v>171</v>
      </c>
      <c r="G1609">
        <v>5.2227085666627093E-11</v>
      </c>
      <c r="H1609">
        <v>2.4100099845859799E-10</v>
      </c>
      <c r="I1609">
        <v>1.810966102300452E-10</v>
      </c>
    </row>
    <row r="1610" spans="1:9" x14ac:dyDescent="0.3">
      <c r="A1610" s="71">
        <v>1608</v>
      </c>
      <c r="B1610" t="s">
        <v>671</v>
      </c>
      <c r="C1610" t="s">
        <v>366</v>
      </c>
      <c r="D1610" t="s">
        <v>170</v>
      </c>
      <c r="E1610" t="s">
        <v>37</v>
      </c>
      <c r="F1610" t="s">
        <v>171</v>
      </c>
      <c r="G1610">
        <v>2.220604637132384E-9</v>
      </c>
      <c r="H1610">
        <v>1.0247264186328129E-8</v>
      </c>
      <c r="I1610">
        <v>7.6999093316230837E-9</v>
      </c>
    </row>
    <row r="1611" spans="1:9" x14ac:dyDescent="0.3">
      <c r="A1611" s="71">
        <v>1609</v>
      </c>
      <c r="B1611" t="s">
        <v>571</v>
      </c>
      <c r="C1611" t="s">
        <v>369</v>
      </c>
      <c r="D1611" t="s">
        <v>170</v>
      </c>
      <c r="E1611" t="s">
        <v>37</v>
      </c>
      <c r="F1611" t="s">
        <v>171</v>
      </c>
      <c r="G1611">
        <v>1.1407563938858629E-8</v>
      </c>
      <c r="H1611">
        <v>5.263701008320934E-8</v>
      </c>
      <c r="I1611">
        <v>3.9555577624298448E-8</v>
      </c>
    </row>
    <row r="1612" spans="1:9" x14ac:dyDescent="0.3">
      <c r="A1612" s="71">
        <v>1610</v>
      </c>
      <c r="B1612" t="s">
        <v>571</v>
      </c>
      <c r="C1612" t="s">
        <v>366</v>
      </c>
      <c r="D1612" t="s">
        <v>170</v>
      </c>
      <c r="E1612" t="s">
        <v>37</v>
      </c>
      <c r="F1612" t="s">
        <v>171</v>
      </c>
      <c r="G1612">
        <v>2.2021652938854101E-7</v>
      </c>
      <c r="H1612">
        <v>1.016127495294871E-6</v>
      </c>
      <c r="I1612">
        <v>7.6359791378915395E-7</v>
      </c>
    </row>
    <row r="1613" spans="1:9" x14ac:dyDescent="0.3">
      <c r="A1613" s="71">
        <v>1611</v>
      </c>
      <c r="B1613" t="s">
        <v>463</v>
      </c>
      <c r="C1613" t="s">
        <v>369</v>
      </c>
      <c r="D1613" t="s">
        <v>170</v>
      </c>
      <c r="E1613" t="s">
        <v>37</v>
      </c>
      <c r="F1613" t="s">
        <v>171</v>
      </c>
      <c r="G1613">
        <v>4.1801296593390549E-15</v>
      </c>
      <c r="H1613">
        <v>3.0491273276172367E-14</v>
      </c>
      <c r="I1613">
        <v>1.4395799532224519E-14</v>
      </c>
    </row>
    <row r="1614" spans="1:9" x14ac:dyDescent="0.3">
      <c r="A1614" s="71">
        <v>1612</v>
      </c>
      <c r="B1614" t="s">
        <v>463</v>
      </c>
      <c r="C1614" t="s">
        <v>297</v>
      </c>
      <c r="D1614" t="s">
        <v>170</v>
      </c>
      <c r="E1614" t="s">
        <v>37</v>
      </c>
      <c r="F1614" t="s">
        <v>171</v>
      </c>
      <c r="G1614">
        <v>4.317870165661123E-12</v>
      </c>
      <c r="H1614">
        <v>3.1495997726475202E-11</v>
      </c>
      <c r="I1614">
        <v>1.487015883342518E-11</v>
      </c>
    </row>
    <row r="1615" spans="1:9" x14ac:dyDescent="0.3">
      <c r="A1615" s="71">
        <v>1613</v>
      </c>
      <c r="B1615" t="s">
        <v>463</v>
      </c>
      <c r="C1615" t="s">
        <v>366</v>
      </c>
      <c r="D1615" t="s">
        <v>170</v>
      </c>
      <c r="E1615" t="s">
        <v>37</v>
      </c>
      <c r="F1615" t="s">
        <v>171</v>
      </c>
      <c r="G1615">
        <v>3.0489779966599209E-13</v>
      </c>
      <c r="H1615">
        <v>2.224027107877134E-12</v>
      </c>
      <c r="I1615">
        <v>1.050026634827889E-12</v>
      </c>
    </row>
    <row r="1616" spans="1:9" x14ac:dyDescent="0.3">
      <c r="A1616" s="71">
        <v>1614</v>
      </c>
      <c r="B1616" t="s">
        <v>1161</v>
      </c>
      <c r="C1616" t="s">
        <v>369</v>
      </c>
      <c r="D1616" t="s">
        <v>170</v>
      </c>
      <c r="E1616" t="s">
        <v>37</v>
      </c>
      <c r="F1616" t="s">
        <v>171</v>
      </c>
      <c r="G1616">
        <v>3.4919661064444238E-11</v>
      </c>
      <c r="H1616">
        <v>1.6112720080074759E-10</v>
      </c>
      <c r="I1616">
        <v>1.2108346278248611E-10</v>
      </c>
    </row>
    <row r="1617" spans="1:9" x14ac:dyDescent="0.3">
      <c r="A1617" s="71">
        <v>1615</v>
      </c>
      <c r="B1617" t="s">
        <v>1161</v>
      </c>
      <c r="C1617" t="s">
        <v>179</v>
      </c>
      <c r="D1617" t="s">
        <v>170</v>
      </c>
      <c r="E1617" t="s">
        <v>37</v>
      </c>
      <c r="F1617" t="s">
        <v>171</v>
      </c>
      <c r="G1617">
        <v>8.8686307896804071E-13</v>
      </c>
      <c r="H1617">
        <v>4.0921911330237436E-12</v>
      </c>
      <c r="I1617">
        <v>3.0751859529385301E-12</v>
      </c>
    </row>
    <row r="1618" spans="1:9" x14ac:dyDescent="0.3">
      <c r="A1618" s="71">
        <v>1616</v>
      </c>
      <c r="B1618" t="s">
        <v>1161</v>
      </c>
      <c r="C1618" t="s">
        <v>366</v>
      </c>
      <c r="D1618" t="s">
        <v>170</v>
      </c>
      <c r="E1618" t="s">
        <v>37</v>
      </c>
      <c r="F1618" t="s">
        <v>171</v>
      </c>
      <c r="G1618">
        <v>2.5812164200869169E-9</v>
      </c>
      <c r="H1618">
        <v>1.191030732659577E-8</v>
      </c>
      <c r="I1618">
        <v>8.950333860252024E-9</v>
      </c>
    </row>
    <row r="1619" spans="1:9" x14ac:dyDescent="0.3">
      <c r="A1619" s="71">
        <v>1617</v>
      </c>
      <c r="B1619" t="s">
        <v>1161</v>
      </c>
      <c r="C1619" t="s">
        <v>184</v>
      </c>
      <c r="D1619" t="s">
        <v>170</v>
      </c>
      <c r="E1619" t="s">
        <v>37</v>
      </c>
      <c r="F1619" t="s">
        <v>171</v>
      </c>
      <c r="G1619">
        <v>2.4410120877496999E-7</v>
      </c>
      <c r="H1619">
        <v>1.126340081889559E-6</v>
      </c>
      <c r="I1619">
        <v>8.4641769463458923E-7</v>
      </c>
    </row>
    <row r="1620" spans="1:9" x14ac:dyDescent="0.3">
      <c r="A1620" s="71">
        <v>1618</v>
      </c>
      <c r="B1620" t="s">
        <v>543</v>
      </c>
      <c r="C1620" t="s">
        <v>369</v>
      </c>
      <c r="D1620" t="s">
        <v>170</v>
      </c>
      <c r="E1620" t="s">
        <v>37</v>
      </c>
      <c r="F1620" t="s">
        <v>171</v>
      </c>
      <c r="G1620">
        <v>3.7289142185390462E-11</v>
      </c>
      <c r="H1620">
        <v>1.7207025840895811E-10</v>
      </c>
      <c r="I1620">
        <v>1.2929952140246381E-10</v>
      </c>
    </row>
    <row r="1621" spans="1:9" x14ac:dyDescent="0.3">
      <c r="A1621" s="71">
        <v>1619</v>
      </c>
      <c r="B1621" t="s">
        <v>543</v>
      </c>
      <c r="C1621" t="s">
        <v>366</v>
      </c>
      <c r="D1621" t="s">
        <v>170</v>
      </c>
      <c r="E1621" t="s">
        <v>37</v>
      </c>
      <c r="F1621" t="s">
        <v>171</v>
      </c>
      <c r="G1621">
        <v>3.6483543372478832E-10</v>
      </c>
      <c r="H1621">
        <v>1.683909476959903E-9</v>
      </c>
      <c r="I1621">
        <v>1.2650578408878691E-9</v>
      </c>
    </row>
    <row r="1622" spans="1:9" x14ac:dyDescent="0.3">
      <c r="A1622" s="71">
        <v>1620</v>
      </c>
      <c r="B1622" t="s">
        <v>543</v>
      </c>
      <c r="C1622" t="s">
        <v>297</v>
      </c>
      <c r="D1622" t="s">
        <v>170</v>
      </c>
      <c r="E1622" t="s">
        <v>37</v>
      </c>
      <c r="F1622" t="s">
        <v>171</v>
      </c>
      <c r="G1622">
        <v>1.222689044626723E-8</v>
      </c>
      <c r="H1622">
        <v>5.6434709940706551E-8</v>
      </c>
      <c r="I1622">
        <v>4.2396430356543778E-8</v>
      </c>
    </row>
    <row r="1623" spans="1:9" x14ac:dyDescent="0.3">
      <c r="A1623" s="71">
        <v>1621</v>
      </c>
      <c r="B1623" t="s">
        <v>1162</v>
      </c>
      <c r="C1623" t="s">
        <v>184</v>
      </c>
      <c r="D1623" t="s">
        <v>170</v>
      </c>
      <c r="E1623" t="s">
        <v>37</v>
      </c>
      <c r="F1623" t="s">
        <v>171</v>
      </c>
      <c r="G1623">
        <v>0</v>
      </c>
      <c r="H1623">
        <v>0</v>
      </c>
      <c r="I1623">
        <v>0</v>
      </c>
    </row>
    <row r="1624" spans="1:9" x14ac:dyDescent="0.3">
      <c r="A1624" s="71">
        <v>1622</v>
      </c>
      <c r="B1624" t="s">
        <v>642</v>
      </c>
      <c r="C1624" t="s">
        <v>369</v>
      </c>
      <c r="D1624" t="s">
        <v>170</v>
      </c>
      <c r="E1624" t="s">
        <v>37</v>
      </c>
      <c r="F1624" t="s">
        <v>171</v>
      </c>
      <c r="G1624">
        <v>7.6404991914065219E-12</v>
      </c>
      <c r="H1624">
        <v>3.5254939944966358E-11</v>
      </c>
      <c r="I1624">
        <v>2.649333029637291E-11</v>
      </c>
    </row>
    <row r="1625" spans="1:9" x14ac:dyDescent="0.3">
      <c r="A1625" s="71">
        <v>1623</v>
      </c>
      <c r="B1625" t="s">
        <v>595</v>
      </c>
      <c r="C1625" t="s">
        <v>179</v>
      </c>
      <c r="D1625" t="s">
        <v>170</v>
      </c>
      <c r="E1625" t="s">
        <v>37</v>
      </c>
      <c r="F1625" t="s">
        <v>171</v>
      </c>
      <c r="G1625">
        <v>2.8252950129804739E-11</v>
      </c>
      <c r="H1625">
        <v>1.303653118892684E-10</v>
      </c>
      <c r="I1625">
        <v>9.7966732390778706E-11</v>
      </c>
    </row>
    <row r="1626" spans="1:9" x14ac:dyDescent="0.3">
      <c r="A1626" s="71">
        <v>1624</v>
      </c>
      <c r="B1626" t="s">
        <v>642</v>
      </c>
      <c r="C1626" t="s">
        <v>366</v>
      </c>
      <c r="D1626" t="s">
        <v>170</v>
      </c>
      <c r="E1626" t="s">
        <v>37</v>
      </c>
      <c r="F1626" t="s">
        <v>171</v>
      </c>
      <c r="G1626">
        <v>3.5013442324845929E-10</v>
      </c>
      <c r="H1626">
        <v>1.615597064409991E-9</v>
      </c>
      <c r="I1626">
        <v>1.2140865002179509E-9</v>
      </c>
    </row>
    <row r="1627" spans="1:9" x14ac:dyDescent="0.3">
      <c r="A1627" s="71">
        <v>1625</v>
      </c>
      <c r="B1627" t="s">
        <v>595</v>
      </c>
      <c r="C1627" t="s">
        <v>366</v>
      </c>
      <c r="D1627" t="s">
        <v>170</v>
      </c>
      <c r="E1627" t="s">
        <v>37</v>
      </c>
      <c r="F1627" t="s">
        <v>171</v>
      </c>
      <c r="G1627">
        <v>2.7015861240518158E-10</v>
      </c>
      <c r="H1627">
        <v>1.246571122806989E-9</v>
      </c>
      <c r="I1627">
        <v>9.3677142964330878E-10</v>
      </c>
    </row>
    <row r="1628" spans="1:9" x14ac:dyDescent="0.3">
      <c r="A1628" s="71">
        <v>1626</v>
      </c>
      <c r="B1628" t="s">
        <v>595</v>
      </c>
      <c r="C1628" t="s">
        <v>297</v>
      </c>
      <c r="D1628" t="s">
        <v>170</v>
      </c>
      <c r="E1628" t="s">
        <v>37</v>
      </c>
      <c r="F1628" t="s">
        <v>171</v>
      </c>
      <c r="G1628">
        <v>6.0966709602106613E-9</v>
      </c>
      <c r="H1628">
        <v>2.813137769942797E-8</v>
      </c>
      <c r="I1628">
        <v>2.1140126241694651E-8</v>
      </c>
    </row>
    <row r="1629" spans="1:9" x14ac:dyDescent="0.3">
      <c r="A1629" s="71">
        <v>1627</v>
      </c>
      <c r="B1629" t="s">
        <v>543</v>
      </c>
      <c r="C1629" t="s">
        <v>179</v>
      </c>
      <c r="D1629" t="s">
        <v>170</v>
      </c>
      <c r="E1629" t="s">
        <v>37</v>
      </c>
      <c r="F1629" t="s">
        <v>171</v>
      </c>
      <c r="G1629">
        <v>5.516935474625306E-14</v>
      </c>
      <c r="H1629">
        <v>2.5456350948415299E-13</v>
      </c>
      <c r="I1629">
        <v>1.912990108243918E-13</v>
      </c>
    </row>
    <row r="1630" spans="1:9" x14ac:dyDescent="0.3">
      <c r="A1630" s="71">
        <v>1628</v>
      </c>
      <c r="B1630" t="s">
        <v>595</v>
      </c>
      <c r="C1630" t="s">
        <v>369</v>
      </c>
      <c r="D1630" t="s">
        <v>170</v>
      </c>
      <c r="E1630" t="s">
        <v>37</v>
      </c>
      <c r="F1630" t="s">
        <v>171</v>
      </c>
      <c r="G1630">
        <v>2.3350650677252572E-11</v>
      </c>
      <c r="H1630">
        <v>1.0774502642659191E-10</v>
      </c>
      <c r="I1630">
        <v>8.0968073618830126E-11</v>
      </c>
    </row>
    <row r="1631" spans="1:9" x14ac:dyDescent="0.3">
      <c r="A1631" s="71">
        <v>1629</v>
      </c>
      <c r="B1631" t="s">
        <v>1163</v>
      </c>
      <c r="C1631" t="s">
        <v>179</v>
      </c>
      <c r="D1631" t="s">
        <v>170</v>
      </c>
      <c r="E1631" t="s">
        <v>37</v>
      </c>
      <c r="F1631" t="s">
        <v>171</v>
      </c>
      <c r="G1631">
        <v>3.4404921468846672E-11</v>
      </c>
      <c r="H1631">
        <v>1.5875185767242259E-10</v>
      </c>
      <c r="I1631">
        <v>1.1929861196809491E-10</v>
      </c>
    </row>
    <row r="1632" spans="1:9" x14ac:dyDescent="0.3">
      <c r="A1632" s="71">
        <v>1630</v>
      </c>
      <c r="B1632" t="s">
        <v>1129</v>
      </c>
      <c r="C1632" t="s">
        <v>366</v>
      </c>
      <c r="D1632" t="s">
        <v>170</v>
      </c>
      <c r="E1632" t="s">
        <v>37</v>
      </c>
      <c r="F1632" t="s">
        <v>171</v>
      </c>
      <c r="G1632">
        <v>1.063512966584296E-9</v>
      </c>
      <c r="H1632">
        <v>4.9072822112662929E-9</v>
      </c>
      <c r="I1632">
        <v>3.687717201701913E-9</v>
      </c>
    </row>
    <row r="1633" spans="1:9" x14ac:dyDescent="0.3">
      <c r="A1633" s="71">
        <v>1631</v>
      </c>
      <c r="B1633" t="s">
        <v>1163</v>
      </c>
      <c r="C1633" t="s">
        <v>369</v>
      </c>
      <c r="D1633" t="s">
        <v>170</v>
      </c>
      <c r="E1633" t="s">
        <v>37</v>
      </c>
      <c r="F1633" t="s">
        <v>171</v>
      </c>
      <c r="G1633">
        <v>1.0062244212963071E-11</v>
      </c>
      <c r="H1633">
        <v>4.642940291603464E-11</v>
      </c>
      <c r="I1633">
        <v>3.4890699256161872E-11</v>
      </c>
    </row>
    <row r="1634" spans="1:9" x14ac:dyDescent="0.3">
      <c r="A1634" s="71">
        <v>1632</v>
      </c>
      <c r="B1634" t="s">
        <v>1163</v>
      </c>
      <c r="C1634" t="s">
        <v>297</v>
      </c>
      <c r="D1634" t="s">
        <v>170</v>
      </c>
      <c r="E1634" t="s">
        <v>37</v>
      </c>
      <c r="F1634" t="s">
        <v>171</v>
      </c>
      <c r="G1634">
        <v>7.616559499767524E-9</v>
      </c>
      <c r="H1634">
        <v>3.5144476953695187E-8</v>
      </c>
      <c r="I1634">
        <v>2.6410319730306978E-8</v>
      </c>
    </row>
    <row r="1635" spans="1:9" x14ac:dyDescent="0.3">
      <c r="A1635" s="71">
        <v>1633</v>
      </c>
      <c r="B1635" t="s">
        <v>583</v>
      </c>
      <c r="C1635" t="s">
        <v>179</v>
      </c>
      <c r="D1635" t="s">
        <v>170</v>
      </c>
      <c r="E1635" t="s">
        <v>37</v>
      </c>
      <c r="F1635" t="s">
        <v>171</v>
      </c>
      <c r="G1635">
        <v>2.3341509389971012E-13</v>
      </c>
      <c r="H1635">
        <v>1.077028465227765E-12</v>
      </c>
      <c r="I1635">
        <v>8.0936376327310797E-13</v>
      </c>
    </row>
    <row r="1636" spans="1:9" x14ac:dyDescent="0.3">
      <c r="A1636" s="71">
        <v>1634</v>
      </c>
      <c r="B1636" t="s">
        <v>583</v>
      </c>
      <c r="C1636" t="s">
        <v>369</v>
      </c>
      <c r="D1636" t="s">
        <v>170</v>
      </c>
      <c r="E1636" t="s">
        <v>37</v>
      </c>
      <c r="F1636" t="s">
        <v>171</v>
      </c>
      <c r="G1636">
        <v>1.32914898308257E-12</v>
      </c>
      <c r="H1636">
        <v>6.1329850841362689E-12</v>
      </c>
      <c r="I1636">
        <v>4.6088065896489802E-12</v>
      </c>
    </row>
    <row r="1637" spans="1:9" x14ac:dyDescent="0.3">
      <c r="A1637" s="71">
        <v>1635</v>
      </c>
      <c r="B1637" t="s">
        <v>583</v>
      </c>
      <c r="C1637" t="s">
        <v>366</v>
      </c>
      <c r="D1637" t="s">
        <v>170</v>
      </c>
      <c r="E1637" t="s">
        <v>37</v>
      </c>
      <c r="F1637" t="s">
        <v>171</v>
      </c>
      <c r="G1637">
        <v>2.554137361965183E-10</v>
      </c>
      <c r="H1637">
        <v>1.1785350282952531E-9</v>
      </c>
      <c r="I1637">
        <v>8.8564376564506519E-10</v>
      </c>
    </row>
    <row r="1638" spans="1:9" x14ac:dyDescent="0.3">
      <c r="A1638" s="71">
        <v>1636</v>
      </c>
      <c r="B1638" t="s">
        <v>1012</v>
      </c>
      <c r="C1638" t="s">
        <v>369</v>
      </c>
      <c r="D1638" t="s">
        <v>170</v>
      </c>
      <c r="E1638" t="s">
        <v>37</v>
      </c>
      <c r="F1638" t="s">
        <v>171</v>
      </c>
      <c r="G1638">
        <v>9.0719775102714475E-12</v>
      </c>
      <c r="H1638">
        <v>4.1860095039885248E-11</v>
      </c>
      <c r="I1638">
        <v>3.1456962509547999E-11</v>
      </c>
    </row>
    <row r="1639" spans="1:9" x14ac:dyDescent="0.3">
      <c r="A1639" s="71">
        <v>1637</v>
      </c>
      <c r="B1639" t="s">
        <v>1012</v>
      </c>
      <c r="C1639" t="s">
        <v>366</v>
      </c>
      <c r="D1639" t="s">
        <v>170</v>
      </c>
      <c r="E1639" t="s">
        <v>37</v>
      </c>
      <c r="F1639" t="s">
        <v>171</v>
      </c>
      <c r="G1639">
        <v>1.6823778778644809E-10</v>
      </c>
      <c r="H1639">
        <v>7.7628607192789184E-10</v>
      </c>
      <c r="I1639">
        <v>5.833623129163915E-10</v>
      </c>
    </row>
    <row r="1640" spans="1:9" x14ac:dyDescent="0.3">
      <c r="A1640" s="71">
        <v>1638</v>
      </c>
      <c r="B1640" t="s">
        <v>1012</v>
      </c>
      <c r="C1640" t="s">
        <v>297</v>
      </c>
      <c r="D1640" t="s">
        <v>170</v>
      </c>
      <c r="E1640" t="s">
        <v>37</v>
      </c>
      <c r="F1640" t="s">
        <v>171</v>
      </c>
      <c r="G1640">
        <v>5.9238659934514511E-9</v>
      </c>
      <c r="H1640">
        <v>2.733401766135563E-8</v>
      </c>
      <c r="I1640">
        <v>2.054092729578265E-8</v>
      </c>
    </row>
    <row r="1641" spans="1:9" x14ac:dyDescent="0.3">
      <c r="A1641" s="71">
        <v>1639</v>
      </c>
      <c r="B1641" t="s">
        <v>785</v>
      </c>
      <c r="C1641" t="s">
        <v>366</v>
      </c>
      <c r="D1641" t="s">
        <v>170</v>
      </c>
      <c r="E1641" t="s">
        <v>37</v>
      </c>
      <c r="F1641" t="s">
        <v>171</v>
      </c>
      <c r="G1641">
        <v>4.5267719054158909E-10</v>
      </c>
      <c r="H1641">
        <v>2.0887518952757801E-9</v>
      </c>
      <c r="I1641">
        <v>1.569652194980438E-9</v>
      </c>
    </row>
    <row r="1642" spans="1:9" x14ac:dyDescent="0.3">
      <c r="A1642" s="71">
        <v>1640</v>
      </c>
      <c r="B1642" t="s">
        <v>1129</v>
      </c>
      <c r="C1642" t="s">
        <v>369</v>
      </c>
      <c r="D1642" t="s">
        <v>170</v>
      </c>
      <c r="E1642" t="s">
        <v>37</v>
      </c>
      <c r="F1642" t="s">
        <v>171</v>
      </c>
      <c r="G1642">
        <v>3.7499170802797259E-11</v>
      </c>
      <c r="H1642">
        <v>1.7302940312107589E-10</v>
      </c>
      <c r="I1642">
        <v>1.30027880774087E-10</v>
      </c>
    </row>
    <row r="1643" spans="1:9" x14ac:dyDescent="0.3">
      <c r="A1643" s="71">
        <v>1641</v>
      </c>
      <c r="B1643" t="s">
        <v>639</v>
      </c>
      <c r="C1643" t="s">
        <v>366</v>
      </c>
      <c r="D1643" t="s">
        <v>170</v>
      </c>
      <c r="E1643" t="s">
        <v>37</v>
      </c>
      <c r="F1643" t="s">
        <v>171</v>
      </c>
      <c r="G1643">
        <v>1.8522316927750009E-9</v>
      </c>
      <c r="H1643">
        <v>8.5466034949101721E-9</v>
      </c>
      <c r="I1643">
        <v>6.4225889947572163E-9</v>
      </c>
    </row>
    <row r="1644" spans="1:9" x14ac:dyDescent="0.3">
      <c r="A1644" s="71">
        <v>1642</v>
      </c>
      <c r="B1644" t="s">
        <v>639</v>
      </c>
      <c r="C1644" t="s">
        <v>369</v>
      </c>
      <c r="D1644" t="s">
        <v>170</v>
      </c>
      <c r="E1644" t="s">
        <v>37</v>
      </c>
      <c r="F1644" t="s">
        <v>171</v>
      </c>
      <c r="G1644">
        <v>2.7613025612321331E-10</v>
      </c>
      <c r="H1644">
        <v>1.2741255973911661E-9</v>
      </c>
      <c r="I1644">
        <v>9.5747802558667607E-10</v>
      </c>
    </row>
    <row r="1645" spans="1:9" x14ac:dyDescent="0.3">
      <c r="A1645" s="71">
        <v>1643</v>
      </c>
      <c r="B1645" t="s">
        <v>639</v>
      </c>
      <c r="C1645" t="s">
        <v>179</v>
      </c>
      <c r="D1645" t="s">
        <v>170</v>
      </c>
      <c r="E1645" t="s">
        <v>37</v>
      </c>
      <c r="F1645" t="s">
        <v>171</v>
      </c>
      <c r="G1645">
        <v>1.931775514829208E-9</v>
      </c>
      <c r="H1645">
        <v>8.9136361455027185E-9</v>
      </c>
      <c r="I1645">
        <v>6.6984061499654373E-9</v>
      </c>
    </row>
    <row r="1646" spans="1:9" x14ac:dyDescent="0.3">
      <c r="A1646" s="71">
        <v>1644</v>
      </c>
      <c r="B1646" t="s">
        <v>714</v>
      </c>
      <c r="C1646" t="s">
        <v>369</v>
      </c>
      <c r="D1646" t="s">
        <v>170</v>
      </c>
      <c r="E1646" t="s">
        <v>37</v>
      </c>
      <c r="F1646" t="s">
        <v>171</v>
      </c>
      <c r="G1646">
        <v>1.0451719029405481E-12</v>
      </c>
      <c r="H1646">
        <v>4.822652518770904E-12</v>
      </c>
      <c r="I1646">
        <v>3.6241198051510548E-12</v>
      </c>
    </row>
    <row r="1647" spans="1:9" x14ac:dyDescent="0.3">
      <c r="A1647" s="71">
        <v>1645</v>
      </c>
      <c r="B1647" t="s">
        <v>714</v>
      </c>
      <c r="C1647" t="s">
        <v>366</v>
      </c>
      <c r="D1647" t="s">
        <v>170</v>
      </c>
      <c r="E1647" t="s">
        <v>37</v>
      </c>
      <c r="F1647" t="s">
        <v>171</v>
      </c>
      <c r="G1647">
        <v>2.9510735761645478E-11</v>
      </c>
      <c r="H1647">
        <v>1.361690108122092E-10</v>
      </c>
      <c r="I1647">
        <v>1.023280875020276E-10</v>
      </c>
    </row>
    <row r="1648" spans="1:9" x14ac:dyDescent="0.3">
      <c r="A1648" s="71">
        <v>1646</v>
      </c>
      <c r="B1648" t="s">
        <v>714</v>
      </c>
      <c r="C1648" t="s">
        <v>179</v>
      </c>
      <c r="D1648" t="s">
        <v>170</v>
      </c>
      <c r="E1648" t="s">
        <v>37</v>
      </c>
      <c r="F1648" t="s">
        <v>171</v>
      </c>
      <c r="G1648">
        <v>8.6072981806930742E-11</v>
      </c>
      <c r="H1648">
        <v>3.9715962641461888E-10</v>
      </c>
      <c r="I1648">
        <v>2.9845693055751528E-10</v>
      </c>
    </row>
    <row r="1649" spans="1:9" x14ac:dyDescent="0.3">
      <c r="A1649" s="71">
        <v>1647</v>
      </c>
      <c r="B1649" t="s">
        <v>714</v>
      </c>
      <c r="C1649" t="s">
        <v>297</v>
      </c>
      <c r="D1649" t="s">
        <v>170</v>
      </c>
      <c r="E1649" t="s">
        <v>37</v>
      </c>
      <c r="F1649" t="s">
        <v>171</v>
      </c>
      <c r="G1649">
        <v>5.5332630304266823E-10</v>
      </c>
      <c r="H1649">
        <v>2.553168987378785E-9</v>
      </c>
      <c r="I1649">
        <v>1.9186516666989761E-9</v>
      </c>
    </row>
    <row r="1650" spans="1:9" x14ac:dyDescent="0.3">
      <c r="A1650" s="71">
        <v>1648</v>
      </c>
      <c r="B1650" t="s">
        <v>1164</v>
      </c>
      <c r="C1650" t="s">
        <v>297</v>
      </c>
      <c r="D1650" t="s">
        <v>170</v>
      </c>
      <c r="E1650" t="s">
        <v>37</v>
      </c>
      <c r="F1650" t="s">
        <v>171</v>
      </c>
      <c r="G1650">
        <v>9.5922899635904455E-13</v>
      </c>
      <c r="H1650">
        <v>4.4260930879973261E-12</v>
      </c>
      <c r="I1650">
        <v>3.3261139087359519E-12</v>
      </c>
    </row>
    <row r="1651" spans="1:9" x14ac:dyDescent="0.3">
      <c r="A1651" s="71">
        <v>1649</v>
      </c>
      <c r="B1651" t="s">
        <v>1164</v>
      </c>
      <c r="C1651" t="s">
        <v>366</v>
      </c>
      <c r="D1651" t="s">
        <v>170</v>
      </c>
      <c r="E1651" t="s">
        <v>37</v>
      </c>
      <c r="F1651" t="s">
        <v>171</v>
      </c>
      <c r="G1651">
        <v>1.107454236619823E-14</v>
      </c>
      <c r="H1651">
        <v>5.1100368739989042E-14</v>
      </c>
      <c r="I1651">
        <v>3.8400829767640952E-14</v>
      </c>
    </row>
    <row r="1652" spans="1:9" x14ac:dyDescent="0.3">
      <c r="A1652" s="71">
        <v>1650</v>
      </c>
      <c r="B1652" t="s">
        <v>1164</v>
      </c>
      <c r="C1652" t="s">
        <v>369</v>
      </c>
      <c r="D1652" t="s">
        <v>170</v>
      </c>
      <c r="E1652" t="s">
        <v>37</v>
      </c>
      <c r="F1652" t="s">
        <v>171</v>
      </c>
      <c r="G1652">
        <v>3.9597312557686218E-15</v>
      </c>
      <c r="H1652">
        <v>1.8271068960861901E-14</v>
      </c>
      <c r="I1652">
        <v>1.373031596722418E-14</v>
      </c>
    </row>
    <row r="1653" spans="1:9" x14ac:dyDescent="0.3">
      <c r="A1653" s="71">
        <v>1651</v>
      </c>
      <c r="B1653" t="s">
        <v>1164</v>
      </c>
      <c r="C1653" t="s">
        <v>184</v>
      </c>
      <c r="D1653" t="s">
        <v>170</v>
      </c>
      <c r="E1653" t="s">
        <v>37</v>
      </c>
      <c r="F1653" t="s">
        <v>171</v>
      </c>
      <c r="G1653">
        <v>6.6701355070381562E-12</v>
      </c>
      <c r="H1653">
        <v>3.0777468962984988E-11</v>
      </c>
      <c r="I1653">
        <v>2.312860700362536E-11</v>
      </c>
    </row>
    <row r="1654" spans="1:9" x14ac:dyDescent="0.3">
      <c r="A1654" s="71">
        <v>1652</v>
      </c>
      <c r="B1654" t="s">
        <v>1159</v>
      </c>
      <c r="C1654" t="s">
        <v>369</v>
      </c>
      <c r="D1654" t="s">
        <v>170</v>
      </c>
      <c r="E1654" t="s">
        <v>37</v>
      </c>
      <c r="F1654" t="s">
        <v>171</v>
      </c>
      <c r="G1654">
        <v>1.327674590947365E-11</v>
      </c>
      <c r="H1654">
        <v>6.1261819153248805E-11</v>
      </c>
      <c r="I1654">
        <v>4.6036941544102568E-11</v>
      </c>
    </row>
    <row r="1655" spans="1:9" x14ac:dyDescent="0.3">
      <c r="A1655" s="71">
        <v>1653</v>
      </c>
      <c r="B1655" t="s">
        <v>1159</v>
      </c>
      <c r="C1655" t="s">
        <v>366</v>
      </c>
      <c r="D1655" t="s">
        <v>170</v>
      </c>
      <c r="E1655" t="s">
        <v>37</v>
      </c>
      <c r="F1655" t="s">
        <v>171</v>
      </c>
      <c r="G1655">
        <v>3.7056307223035629E-11</v>
      </c>
      <c r="H1655">
        <v>1.7098593338060611E-10</v>
      </c>
      <c r="I1655">
        <v>1.2849225714657309E-10</v>
      </c>
    </row>
    <row r="1656" spans="1:9" x14ac:dyDescent="0.3">
      <c r="A1656" s="71">
        <v>1654</v>
      </c>
      <c r="B1656" t="s">
        <v>1159</v>
      </c>
      <c r="C1656" t="s">
        <v>297</v>
      </c>
      <c r="D1656" t="s">
        <v>170</v>
      </c>
      <c r="E1656" t="s">
        <v>37</v>
      </c>
      <c r="F1656" t="s">
        <v>171</v>
      </c>
      <c r="G1656">
        <v>3.2186049359421688E-9</v>
      </c>
      <c r="H1656">
        <v>1.4851349483779641E-8</v>
      </c>
      <c r="I1656">
        <v>1.1160470215896189E-8</v>
      </c>
    </row>
    <row r="1657" spans="1:9" x14ac:dyDescent="0.3">
      <c r="A1657" s="71">
        <v>1655</v>
      </c>
      <c r="B1657" t="s">
        <v>827</v>
      </c>
      <c r="C1657" t="s">
        <v>366</v>
      </c>
      <c r="D1657" t="s">
        <v>170</v>
      </c>
      <c r="E1657" t="s">
        <v>37</v>
      </c>
      <c r="F1657" t="s">
        <v>171</v>
      </c>
      <c r="G1657">
        <v>6.8563700900873049E-9</v>
      </c>
      <c r="H1657">
        <v>1.1803040931246181E-7</v>
      </c>
      <c r="I1657">
        <v>6.7638501227727234E-8</v>
      </c>
    </row>
    <row r="1658" spans="1:9" x14ac:dyDescent="0.3">
      <c r="A1658" s="71">
        <v>1656</v>
      </c>
      <c r="B1658" t="s">
        <v>1165</v>
      </c>
      <c r="C1658" t="s">
        <v>366</v>
      </c>
      <c r="D1658" t="s">
        <v>170</v>
      </c>
      <c r="E1658" t="s">
        <v>37</v>
      </c>
      <c r="F1658" t="s">
        <v>171</v>
      </c>
      <c r="G1658">
        <v>2.2994359011178639E-9</v>
      </c>
      <c r="H1658">
        <v>3.9584117693518899E-8</v>
      </c>
      <c r="I1658">
        <v>2.268407276403192E-8</v>
      </c>
    </row>
    <row r="1659" spans="1:9" x14ac:dyDescent="0.3">
      <c r="A1659" s="71">
        <v>1657</v>
      </c>
      <c r="B1659" t="s">
        <v>1165</v>
      </c>
      <c r="C1659" t="s">
        <v>184</v>
      </c>
      <c r="D1659" t="s">
        <v>170</v>
      </c>
      <c r="E1659" t="s">
        <v>37</v>
      </c>
      <c r="F1659" t="s">
        <v>171</v>
      </c>
      <c r="G1659">
        <v>6.0910530278221829E-7</v>
      </c>
      <c r="H1659">
        <v>1.04855699530002E-5</v>
      </c>
      <c r="I1659">
        <v>6.0088602612747774E-6</v>
      </c>
    </row>
    <row r="1660" spans="1:9" x14ac:dyDescent="0.3">
      <c r="A1660" s="71">
        <v>1658</v>
      </c>
      <c r="B1660" t="s">
        <v>827</v>
      </c>
      <c r="C1660" t="s">
        <v>369</v>
      </c>
      <c r="D1660" t="s">
        <v>170</v>
      </c>
      <c r="E1660" t="s">
        <v>37</v>
      </c>
      <c r="F1660" t="s">
        <v>171</v>
      </c>
      <c r="G1660">
        <v>1.135067358320937E-10</v>
      </c>
      <c r="H1660">
        <v>1.9539853179227622E-9</v>
      </c>
      <c r="I1660">
        <v>1.1197507413154599E-9</v>
      </c>
    </row>
    <row r="1661" spans="1:9" x14ac:dyDescent="0.3">
      <c r="A1661" s="71">
        <v>1659</v>
      </c>
      <c r="B1661" t="s">
        <v>1165</v>
      </c>
      <c r="C1661" t="s">
        <v>369</v>
      </c>
      <c r="D1661" t="s">
        <v>170</v>
      </c>
      <c r="E1661" t="s">
        <v>37</v>
      </c>
      <c r="F1661" t="s">
        <v>171</v>
      </c>
      <c r="G1661">
        <v>4.0031626801072218E-11</v>
      </c>
      <c r="H1661">
        <v>6.8913276773911015E-10</v>
      </c>
      <c r="I1661">
        <v>3.9491439391197772E-10</v>
      </c>
    </row>
    <row r="1662" spans="1:9" x14ac:dyDescent="0.3">
      <c r="A1662" s="71">
        <v>1660</v>
      </c>
      <c r="B1662" t="s">
        <v>1165</v>
      </c>
      <c r="C1662" t="s">
        <v>179</v>
      </c>
      <c r="D1662" t="s">
        <v>170</v>
      </c>
      <c r="E1662" t="s">
        <v>37</v>
      </c>
      <c r="F1662" t="s">
        <v>171</v>
      </c>
      <c r="G1662">
        <v>2.5269493548420498E-9</v>
      </c>
      <c r="H1662">
        <v>4.3500695373369641E-8</v>
      </c>
      <c r="I1662">
        <v>2.4928506598909941E-8</v>
      </c>
    </row>
    <row r="1663" spans="1:9" x14ac:dyDescent="0.3">
      <c r="A1663" s="71">
        <v>1661</v>
      </c>
      <c r="B1663" t="s">
        <v>1165</v>
      </c>
      <c r="C1663" t="s">
        <v>297</v>
      </c>
      <c r="D1663" t="s">
        <v>170</v>
      </c>
      <c r="E1663" t="s">
        <v>37</v>
      </c>
      <c r="F1663" t="s">
        <v>171</v>
      </c>
      <c r="G1663">
        <v>6.8278115743696653E-8</v>
      </c>
      <c r="H1663">
        <v>1.1753878280621979E-6</v>
      </c>
      <c r="I1663">
        <v>6.7356769763491612E-7</v>
      </c>
    </row>
    <row r="1664" spans="1:9" x14ac:dyDescent="0.3">
      <c r="A1664" s="71">
        <v>1662</v>
      </c>
      <c r="B1664" t="s">
        <v>1166</v>
      </c>
      <c r="C1664" t="s">
        <v>369</v>
      </c>
      <c r="D1664" t="s">
        <v>170</v>
      </c>
      <c r="E1664" t="s">
        <v>37</v>
      </c>
      <c r="F1664" t="s">
        <v>171</v>
      </c>
      <c r="G1664">
        <v>3.478494375613137E-10</v>
      </c>
      <c r="H1664">
        <v>5.9881265092104264E-9</v>
      </c>
      <c r="I1664">
        <v>3.4315555169567719E-9</v>
      </c>
    </row>
    <row r="1665" spans="1:9" x14ac:dyDescent="0.3">
      <c r="A1665" s="71">
        <v>1663</v>
      </c>
      <c r="B1665" t="s">
        <v>1167</v>
      </c>
      <c r="C1665" t="s">
        <v>184</v>
      </c>
      <c r="D1665" t="s">
        <v>170</v>
      </c>
      <c r="E1665" t="s">
        <v>37</v>
      </c>
      <c r="F1665" t="s">
        <v>171</v>
      </c>
      <c r="G1665">
        <v>2.1140065642929071E-6</v>
      </c>
      <c r="H1665">
        <v>1.192670284278116E-5</v>
      </c>
      <c r="I1665">
        <v>1.7282579085346181E-5</v>
      </c>
    </row>
    <row r="1666" spans="1:9" x14ac:dyDescent="0.3">
      <c r="A1666" s="71">
        <v>1664</v>
      </c>
      <c r="B1666" t="s">
        <v>1145</v>
      </c>
      <c r="C1666" t="s">
        <v>367</v>
      </c>
      <c r="D1666" t="s">
        <v>170</v>
      </c>
      <c r="E1666" t="s">
        <v>37</v>
      </c>
      <c r="F1666" t="s">
        <v>171</v>
      </c>
      <c r="G1666">
        <v>0</v>
      </c>
      <c r="H1666">
        <v>0</v>
      </c>
      <c r="I1666">
        <v>0</v>
      </c>
    </row>
    <row r="1667" spans="1:9" x14ac:dyDescent="0.3">
      <c r="A1667" s="71">
        <v>1665</v>
      </c>
      <c r="B1667" t="s">
        <v>1145</v>
      </c>
      <c r="C1667" t="s">
        <v>312</v>
      </c>
      <c r="D1667" t="s">
        <v>170</v>
      </c>
      <c r="E1667" t="s">
        <v>37</v>
      </c>
      <c r="F1667" t="s">
        <v>171</v>
      </c>
      <c r="G1667">
        <v>0</v>
      </c>
      <c r="H1667">
        <v>0</v>
      </c>
      <c r="I1667">
        <v>0</v>
      </c>
    </row>
    <row r="1668" spans="1:9" x14ac:dyDescent="0.3">
      <c r="A1668" s="71">
        <v>1666</v>
      </c>
      <c r="B1668" t="s">
        <v>721</v>
      </c>
      <c r="C1668" t="s">
        <v>369</v>
      </c>
      <c r="D1668" t="s">
        <v>170</v>
      </c>
      <c r="E1668" t="s">
        <v>37</v>
      </c>
      <c r="F1668" t="s">
        <v>171</v>
      </c>
      <c r="G1668">
        <v>1.0653904207495531E-14</v>
      </c>
      <c r="H1668">
        <v>7.7713161184591719E-14</v>
      </c>
      <c r="I1668">
        <v>3.6690599995199913E-14</v>
      </c>
    </row>
    <row r="1669" spans="1:9" x14ac:dyDescent="0.3">
      <c r="A1669" s="71">
        <v>1667</v>
      </c>
      <c r="B1669" t="s">
        <v>683</v>
      </c>
      <c r="C1669" t="s">
        <v>369</v>
      </c>
      <c r="D1669" t="s">
        <v>170</v>
      </c>
      <c r="E1669" t="s">
        <v>37</v>
      </c>
      <c r="F1669" t="s">
        <v>171</v>
      </c>
      <c r="G1669">
        <v>3.9629635542809953E-15</v>
      </c>
      <c r="H1669">
        <v>2.8907189433395273E-14</v>
      </c>
      <c r="I1669">
        <v>1.3647908614603851E-14</v>
      </c>
    </row>
    <row r="1670" spans="1:9" x14ac:dyDescent="0.3">
      <c r="A1670" s="71">
        <v>1668</v>
      </c>
      <c r="B1670" t="s">
        <v>500</v>
      </c>
      <c r="C1670" t="s">
        <v>369</v>
      </c>
      <c r="D1670" t="s">
        <v>170</v>
      </c>
      <c r="E1670" t="s">
        <v>37</v>
      </c>
      <c r="F1670" t="s">
        <v>171</v>
      </c>
      <c r="G1670">
        <v>1.770501475992859E-9</v>
      </c>
      <c r="H1670">
        <v>8.1696024562084582E-9</v>
      </c>
      <c r="I1670">
        <v>6.1391894860249329E-9</v>
      </c>
    </row>
    <row r="1671" spans="1:9" x14ac:dyDescent="0.3">
      <c r="A1671" s="71">
        <v>1669</v>
      </c>
      <c r="B1671" t="s">
        <v>683</v>
      </c>
      <c r="C1671" t="s">
        <v>366</v>
      </c>
      <c r="D1671" t="s">
        <v>170</v>
      </c>
      <c r="E1671" t="s">
        <v>37</v>
      </c>
      <c r="F1671" t="s">
        <v>171</v>
      </c>
      <c r="G1671">
        <v>1.557352693072494E-13</v>
      </c>
      <c r="H1671">
        <v>1.135985448225961E-12</v>
      </c>
      <c r="I1671">
        <v>5.3633113046582798E-13</v>
      </c>
    </row>
    <row r="1672" spans="1:9" x14ac:dyDescent="0.3">
      <c r="A1672" s="71">
        <v>1670</v>
      </c>
      <c r="B1672" t="s">
        <v>721</v>
      </c>
      <c r="C1672" t="s">
        <v>366</v>
      </c>
      <c r="D1672" t="s">
        <v>170</v>
      </c>
      <c r="E1672" t="s">
        <v>37</v>
      </c>
      <c r="F1672" t="s">
        <v>171</v>
      </c>
      <c r="G1672">
        <v>2.452240902178497E-13</v>
      </c>
      <c r="H1672">
        <v>1.7887470192954639E-12</v>
      </c>
      <c r="I1672">
        <v>8.4451848515248278E-13</v>
      </c>
    </row>
    <row r="1673" spans="1:9" x14ac:dyDescent="0.3">
      <c r="A1673" s="71">
        <v>1671</v>
      </c>
      <c r="B1673" t="s">
        <v>721</v>
      </c>
      <c r="C1673" t="s">
        <v>179</v>
      </c>
      <c r="D1673" t="s">
        <v>170</v>
      </c>
      <c r="E1673" t="s">
        <v>37</v>
      </c>
      <c r="F1673" t="s">
        <v>171</v>
      </c>
      <c r="G1673">
        <v>1.7857511035793551E-12</v>
      </c>
      <c r="H1673">
        <v>1.302586970727461E-11</v>
      </c>
      <c r="I1673">
        <v>6.1498845329771124E-12</v>
      </c>
    </row>
    <row r="1674" spans="1:9" x14ac:dyDescent="0.3">
      <c r="A1674" s="71">
        <v>1672</v>
      </c>
      <c r="B1674" t="s">
        <v>500</v>
      </c>
      <c r="C1674" t="s">
        <v>366</v>
      </c>
      <c r="D1674" t="s">
        <v>170</v>
      </c>
      <c r="E1674" t="s">
        <v>37</v>
      </c>
      <c r="F1674" t="s">
        <v>171</v>
      </c>
      <c r="G1674">
        <v>2.9747206113808579E-8</v>
      </c>
      <c r="H1674">
        <v>1.3726256937259651E-7</v>
      </c>
      <c r="I1674">
        <v>1.031480238927881E-7</v>
      </c>
    </row>
    <row r="1675" spans="1:9" x14ac:dyDescent="0.3">
      <c r="A1675" s="71">
        <v>1673</v>
      </c>
      <c r="B1675" t="s">
        <v>500</v>
      </c>
      <c r="C1675" t="s">
        <v>179</v>
      </c>
      <c r="D1675" t="s">
        <v>170</v>
      </c>
      <c r="E1675" t="s">
        <v>37</v>
      </c>
      <c r="F1675" t="s">
        <v>171</v>
      </c>
      <c r="G1675">
        <v>1.6864970752432429E-7</v>
      </c>
      <c r="H1675">
        <v>7.7820080060933365E-7</v>
      </c>
      <c r="I1675">
        <v>5.8479051541960975E-7</v>
      </c>
    </row>
    <row r="1676" spans="1:9" x14ac:dyDescent="0.3">
      <c r="A1676" s="71">
        <v>1674</v>
      </c>
      <c r="B1676" t="s">
        <v>683</v>
      </c>
      <c r="C1676" t="s">
        <v>297</v>
      </c>
      <c r="D1676" t="s">
        <v>170</v>
      </c>
      <c r="E1676" t="s">
        <v>37</v>
      </c>
      <c r="F1676" t="s">
        <v>171</v>
      </c>
      <c r="G1676">
        <v>4.5845493154707561E-12</v>
      </c>
      <c r="H1676">
        <v>3.3441245879875272E-11</v>
      </c>
      <c r="I1676">
        <v>1.578856582310257E-11</v>
      </c>
    </row>
    <row r="1677" spans="1:9" x14ac:dyDescent="0.3">
      <c r="A1677" s="71">
        <v>1675</v>
      </c>
      <c r="B1677" t="s">
        <v>721</v>
      </c>
      <c r="C1677" t="s">
        <v>297</v>
      </c>
      <c r="D1677" t="s">
        <v>170</v>
      </c>
      <c r="E1677" t="s">
        <v>37</v>
      </c>
      <c r="F1677" t="s">
        <v>171</v>
      </c>
      <c r="G1677">
        <v>6.8900082884763973E-12</v>
      </c>
      <c r="H1677">
        <v>5.0258040011768837E-11</v>
      </c>
      <c r="I1677">
        <v>2.3728253823959931E-11</v>
      </c>
    </row>
    <row r="1678" spans="1:9" x14ac:dyDescent="0.3">
      <c r="A1678" s="71">
        <v>1676</v>
      </c>
      <c r="B1678" t="s">
        <v>1168</v>
      </c>
      <c r="C1678" t="s">
        <v>366</v>
      </c>
      <c r="D1678" t="s">
        <v>170</v>
      </c>
      <c r="E1678" t="s">
        <v>37</v>
      </c>
      <c r="F1678" t="s">
        <v>171</v>
      </c>
      <c r="G1678">
        <v>1.010226016634722E-10</v>
      </c>
      <c r="H1678">
        <v>4.6645725021833247E-10</v>
      </c>
      <c r="I1678">
        <v>3.5029174822907789E-10</v>
      </c>
    </row>
    <row r="1679" spans="1:9" x14ac:dyDescent="0.3">
      <c r="A1679" s="71">
        <v>1677</v>
      </c>
      <c r="B1679" t="s">
        <v>838</v>
      </c>
      <c r="C1679" t="s">
        <v>366</v>
      </c>
      <c r="D1679" t="s">
        <v>170</v>
      </c>
      <c r="E1679" t="s">
        <v>37</v>
      </c>
      <c r="F1679" t="s">
        <v>171</v>
      </c>
      <c r="G1679">
        <v>1.837178229952062E-9</v>
      </c>
      <c r="H1679">
        <v>8.477452513746778E-9</v>
      </c>
      <c r="I1679">
        <v>6.3703885871956601E-9</v>
      </c>
    </row>
    <row r="1680" spans="1:9" x14ac:dyDescent="0.3">
      <c r="A1680" s="71">
        <v>1678</v>
      </c>
      <c r="B1680" t="s">
        <v>838</v>
      </c>
      <c r="C1680" t="s">
        <v>369</v>
      </c>
      <c r="D1680" t="s">
        <v>170</v>
      </c>
      <c r="E1680" t="s">
        <v>37</v>
      </c>
      <c r="F1680" t="s">
        <v>171</v>
      </c>
      <c r="G1680">
        <v>7.9842732710138788E-11</v>
      </c>
      <c r="H1680">
        <v>3.6842997311365011E-10</v>
      </c>
      <c r="I1680">
        <v>2.7685346449724041E-10</v>
      </c>
    </row>
    <row r="1681" spans="1:9" x14ac:dyDescent="0.3">
      <c r="A1681" s="71">
        <v>1679</v>
      </c>
      <c r="B1681" t="s">
        <v>1168</v>
      </c>
      <c r="C1681" t="s">
        <v>179</v>
      </c>
      <c r="D1681" t="s">
        <v>170</v>
      </c>
      <c r="E1681" t="s">
        <v>37</v>
      </c>
      <c r="F1681" t="s">
        <v>171</v>
      </c>
      <c r="G1681">
        <v>5.5671633981980636E-12</v>
      </c>
      <c r="H1681">
        <v>2.5770478766635341E-11</v>
      </c>
      <c r="I1681">
        <v>1.930333978149204E-11</v>
      </c>
    </row>
    <row r="1682" spans="1:9" x14ac:dyDescent="0.3">
      <c r="A1682" s="71">
        <v>1680</v>
      </c>
      <c r="B1682" t="s">
        <v>1168</v>
      </c>
      <c r="C1682" t="s">
        <v>369</v>
      </c>
      <c r="D1682" t="s">
        <v>170</v>
      </c>
      <c r="E1682" t="s">
        <v>37</v>
      </c>
      <c r="F1682" t="s">
        <v>171</v>
      </c>
      <c r="G1682">
        <v>2.5736260126042259E-12</v>
      </c>
      <c r="H1682">
        <v>1.188736036648481E-11</v>
      </c>
      <c r="I1682">
        <v>8.9239077768356556E-12</v>
      </c>
    </row>
    <row r="1683" spans="1:9" x14ac:dyDescent="0.3">
      <c r="A1683" s="71">
        <v>1681</v>
      </c>
      <c r="B1683" t="s">
        <v>1168</v>
      </c>
      <c r="C1683" t="s">
        <v>297</v>
      </c>
      <c r="D1683" t="s">
        <v>170</v>
      </c>
      <c r="E1683" t="s">
        <v>37</v>
      </c>
      <c r="F1683" t="s">
        <v>171</v>
      </c>
      <c r="G1683">
        <v>9.773399409661453E-10</v>
      </c>
      <c r="H1683">
        <v>4.5181197709810793E-9</v>
      </c>
      <c r="I1683">
        <v>3.3888388146657672E-9</v>
      </c>
    </row>
    <row r="1684" spans="1:9" x14ac:dyDescent="0.3">
      <c r="A1684" s="71">
        <v>1682</v>
      </c>
      <c r="B1684" t="s">
        <v>838</v>
      </c>
      <c r="C1684" t="s">
        <v>297</v>
      </c>
      <c r="D1684" t="s">
        <v>170</v>
      </c>
      <c r="E1684" t="s">
        <v>37</v>
      </c>
      <c r="F1684" t="s">
        <v>171</v>
      </c>
      <c r="G1684">
        <v>3.3925948938959142E-8</v>
      </c>
      <c r="H1684">
        <v>1.5654794166724129E-7</v>
      </c>
      <c r="I1684">
        <v>1.176377266628886E-7</v>
      </c>
    </row>
    <row r="1685" spans="1:9" x14ac:dyDescent="0.3">
      <c r="A1685" s="71">
        <v>1683</v>
      </c>
      <c r="B1685" t="s">
        <v>1145</v>
      </c>
      <c r="C1685" t="s">
        <v>369</v>
      </c>
      <c r="D1685" t="s">
        <v>170</v>
      </c>
      <c r="E1685" t="s">
        <v>37</v>
      </c>
      <c r="F1685" t="s">
        <v>171</v>
      </c>
      <c r="G1685">
        <v>4.54455810854403E-12</v>
      </c>
      <c r="H1685">
        <v>2.099255526648717E-11</v>
      </c>
      <c r="I1685">
        <v>1.5757992944845601E-11</v>
      </c>
    </row>
    <row r="1686" spans="1:9" x14ac:dyDescent="0.3">
      <c r="A1686" s="71">
        <v>1684</v>
      </c>
      <c r="B1686" t="s">
        <v>1145</v>
      </c>
      <c r="C1686" t="s">
        <v>366</v>
      </c>
      <c r="D1686" t="s">
        <v>170</v>
      </c>
      <c r="E1686" t="s">
        <v>37</v>
      </c>
      <c r="F1686" t="s">
        <v>171</v>
      </c>
      <c r="G1686">
        <v>8.4447062920191088E-11</v>
      </c>
      <c r="H1686">
        <v>3.9008318449201932E-10</v>
      </c>
      <c r="I1686">
        <v>2.9281532431627038E-10</v>
      </c>
    </row>
    <row r="1687" spans="1:9" x14ac:dyDescent="0.3">
      <c r="A1687" s="71">
        <v>1685</v>
      </c>
      <c r="B1687" t="s">
        <v>1167</v>
      </c>
      <c r="C1687" t="s">
        <v>366</v>
      </c>
      <c r="D1687" t="s">
        <v>170</v>
      </c>
      <c r="E1687" t="s">
        <v>37</v>
      </c>
      <c r="F1687" t="s">
        <v>171</v>
      </c>
      <c r="G1687">
        <v>3.7220127249183947E-8</v>
      </c>
      <c r="H1687">
        <v>1.717893402782252E-7</v>
      </c>
      <c r="I1687">
        <v>1.2905988221572051E-7</v>
      </c>
    </row>
    <row r="1688" spans="1:9" x14ac:dyDescent="0.3">
      <c r="A1688" s="71">
        <v>1686</v>
      </c>
      <c r="B1688" t="s">
        <v>1139</v>
      </c>
      <c r="C1688" t="s">
        <v>369</v>
      </c>
      <c r="D1688" t="s">
        <v>170</v>
      </c>
      <c r="E1688" t="s">
        <v>37</v>
      </c>
      <c r="F1688" t="s">
        <v>171</v>
      </c>
      <c r="G1688">
        <v>6.4533037481038818E-11</v>
      </c>
      <c r="H1688">
        <v>2.9853273613552778E-10</v>
      </c>
      <c r="I1688">
        <v>2.237607310581175E-10</v>
      </c>
    </row>
    <row r="1689" spans="1:9" x14ac:dyDescent="0.3">
      <c r="A1689" s="71">
        <v>1687</v>
      </c>
      <c r="B1689" t="s">
        <v>1139</v>
      </c>
      <c r="C1689" t="s">
        <v>366</v>
      </c>
      <c r="D1689" t="s">
        <v>170</v>
      </c>
      <c r="E1689" t="s">
        <v>37</v>
      </c>
      <c r="F1689" t="s">
        <v>171</v>
      </c>
      <c r="G1689">
        <v>1.8185046256095181E-9</v>
      </c>
      <c r="H1689">
        <v>8.3995985816160203E-9</v>
      </c>
      <c r="I1689">
        <v>6.3055648642507426E-9</v>
      </c>
    </row>
    <row r="1690" spans="1:9" x14ac:dyDescent="0.3">
      <c r="A1690" s="71">
        <v>1688</v>
      </c>
      <c r="B1690" t="s">
        <v>1145</v>
      </c>
      <c r="C1690" t="s">
        <v>297</v>
      </c>
      <c r="D1690" t="s">
        <v>170</v>
      </c>
      <c r="E1690" t="s">
        <v>37</v>
      </c>
      <c r="F1690" t="s">
        <v>171</v>
      </c>
      <c r="G1690">
        <v>2.9737741623080449E-9</v>
      </c>
      <c r="H1690">
        <v>1.3735237719631669E-8</v>
      </c>
      <c r="I1690">
        <v>1.031140294075865E-8</v>
      </c>
    </row>
    <row r="1691" spans="1:9" x14ac:dyDescent="0.3">
      <c r="A1691" s="71">
        <v>1689</v>
      </c>
      <c r="B1691" t="s">
        <v>1167</v>
      </c>
      <c r="C1691" t="s">
        <v>369</v>
      </c>
      <c r="D1691" t="s">
        <v>170</v>
      </c>
      <c r="E1691" t="s">
        <v>37</v>
      </c>
      <c r="F1691" t="s">
        <v>171</v>
      </c>
      <c r="G1691">
        <v>1.67959977895087E-9</v>
      </c>
      <c r="H1691">
        <v>7.7531147954208028E-9</v>
      </c>
      <c r="I1691">
        <v>5.823963023806442E-9</v>
      </c>
    </row>
    <row r="1692" spans="1:9" x14ac:dyDescent="0.3">
      <c r="A1692" s="71">
        <v>1690</v>
      </c>
      <c r="B1692" t="s">
        <v>1139</v>
      </c>
      <c r="C1692" t="s">
        <v>297</v>
      </c>
      <c r="D1692" t="s">
        <v>170</v>
      </c>
      <c r="E1692" t="s">
        <v>37</v>
      </c>
      <c r="F1692" t="s">
        <v>171</v>
      </c>
      <c r="G1692">
        <v>3.7003136091909223E-8</v>
      </c>
      <c r="H1692">
        <v>1.7119411305558421E-7</v>
      </c>
      <c r="I1692">
        <v>1.2830388957881679E-7</v>
      </c>
    </row>
    <row r="1693" spans="1:9" x14ac:dyDescent="0.3">
      <c r="A1693" s="71">
        <v>1691</v>
      </c>
      <c r="B1693" t="s">
        <v>1167</v>
      </c>
      <c r="C1693" t="s">
        <v>297</v>
      </c>
      <c r="D1693" t="s">
        <v>170</v>
      </c>
      <c r="E1693" t="s">
        <v>37</v>
      </c>
      <c r="F1693" t="s">
        <v>171</v>
      </c>
      <c r="G1693">
        <v>9.5801654323361312E-7</v>
      </c>
      <c r="H1693">
        <v>4.4220000900441587E-6</v>
      </c>
      <c r="I1693">
        <v>3.3218965091022219E-6</v>
      </c>
    </row>
    <row r="1694" spans="1:9" x14ac:dyDescent="0.3">
      <c r="A1694" s="71">
        <v>1692</v>
      </c>
      <c r="B1694" t="s">
        <v>1088</v>
      </c>
      <c r="C1694" t="s">
        <v>179</v>
      </c>
      <c r="D1694" t="s">
        <v>170</v>
      </c>
      <c r="E1694" t="s">
        <v>37</v>
      </c>
      <c r="F1694" t="s">
        <v>171</v>
      </c>
      <c r="G1694">
        <v>3.0284259628490299E-11</v>
      </c>
      <c r="H1694">
        <v>1.3974057354504571E-10</v>
      </c>
      <c r="I1694">
        <v>1.0501025057289709E-10</v>
      </c>
    </row>
    <row r="1695" spans="1:9" x14ac:dyDescent="0.3">
      <c r="A1695" s="71">
        <v>1693</v>
      </c>
      <c r="B1695" t="s">
        <v>1088</v>
      </c>
      <c r="C1695" t="s">
        <v>369</v>
      </c>
      <c r="D1695" t="s">
        <v>170</v>
      </c>
      <c r="E1695" t="s">
        <v>37</v>
      </c>
      <c r="F1695" t="s">
        <v>171</v>
      </c>
      <c r="G1695">
        <v>1.980179353657246E-11</v>
      </c>
      <c r="H1695">
        <v>9.1374832053557813E-11</v>
      </c>
      <c r="I1695">
        <v>6.8662414065220551E-11</v>
      </c>
    </row>
    <row r="1696" spans="1:9" x14ac:dyDescent="0.3">
      <c r="A1696" s="71">
        <v>1694</v>
      </c>
      <c r="B1696" t="s">
        <v>819</v>
      </c>
      <c r="C1696" t="s">
        <v>366</v>
      </c>
      <c r="D1696" t="s">
        <v>170</v>
      </c>
      <c r="E1696" t="s">
        <v>37</v>
      </c>
      <c r="F1696" t="s">
        <v>171</v>
      </c>
      <c r="G1696">
        <v>8.955660643103146E-13</v>
      </c>
      <c r="H1696">
        <v>6.5325605200818107E-12</v>
      </c>
      <c r="I1696">
        <v>3.0842080702663199E-12</v>
      </c>
    </row>
    <row r="1697" spans="1:9" x14ac:dyDescent="0.3">
      <c r="A1697" s="71">
        <v>1695</v>
      </c>
      <c r="B1697" t="s">
        <v>819</v>
      </c>
      <c r="C1697" t="s">
        <v>179</v>
      </c>
      <c r="D1697" t="s">
        <v>170</v>
      </c>
      <c r="E1697" t="s">
        <v>37</v>
      </c>
      <c r="F1697" t="s">
        <v>171</v>
      </c>
      <c r="G1697">
        <v>6.6239216081552262E-13</v>
      </c>
      <c r="H1697">
        <v>4.8317115584467261E-12</v>
      </c>
      <c r="I1697">
        <v>2.2811887771209238E-12</v>
      </c>
    </row>
    <row r="1698" spans="1:9" x14ac:dyDescent="0.3">
      <c r="A1698" s="71">
        <v>1696</v>
      </c>
      <c r="B1698" t="s">
        <v>1088</v>
      </c>
      <c r="C1698" t="s">
        <v>297</v>
      </c>
      <c r="D1698" t="s">
        <v>170</v>
      </c>
      <c r="E1698" t="s">
        <v>37</v>
      </c>
      <c r="F1698" t="s">
        <v>171</v>
      </c>
      <c r="G1698">
        <v>1.2982650624423029E-8</v>
      </c>
      <c r="H1698">
        <v>5.9907464783008715E-8</v>
      </c>
      <c r="I1698">
        <v>4.501714652143898E-8</v>
      </c>
    </row>
    <row r="1699" spans="1:9" x14ac:dyDescent="0.3">
      <c r="A1699" s="71">
        <v>1697</v>
      </c>
      <c r="B1699" t="s">
        <v>1088</v>
      </c>
      <c r="C1699" t="s">
        <v>366</v>
      </c>
      <c r="D1699" t="s">
        <v>170</v>
      </c>
      <c r="E1699" t="s">
        <v>37</v>
      </c>
      <c r="F1699" t="s">
        <v>171</v>
      </c>
      <c r="G1699">
        <v>6.545531064532895E-10</v>
      </c>
      <c r="H1699">
        <v>3.0203303790278859E-9</v>
      </c>
      <c r="I1699">
        <v>2.2696535803064321E-9</v>
      </c>
    </row>
    <row r="1700" spans="1:9" x14ac:dyDescent="0.3">
      <c r="A1700" s="71">
        <v>1698</v>
      </c>
      <c r="B1700" t="s">
        <v>819</v>
      </c>
      <c r="C1700" t="s">
        <v>369</v>
      </c>
      <c r="D1700" t="s">
        <v>170</v>
      </c>
      <c r="E1700" t="s">
        <v>37</v>
      </c>
      <c r="F1700" t="s">
        <v>171</v>
      </c>
      <c r="G1700">
        <v>5.851625740152409E-14</v>
      </c>
      <c r="H1700">
        <v>4.2683727827493262E-13</v>
      </c>
      <c r="I1700">
        <v>2.0152205116161531E-13</v>
      </c>
    </row>
    <row r="1701" spans="1:9" x14ac:dyDescent="0.3">
      <c r="A1701" s="71">
        <v>1699</v>
      </c>
      <c r="B1701" t="s">
        <v>819</v>
      </c>
      <c r="C1701" t="s">
        <v>297</v>
      </c>
      <c r="D1701" t="s">
        <v>170</v>
      </c>
      <c r="E1701" t="s">
        <v>37</v>
      </c>
      <c r="F1701" t="s">
        <v>171</v>
      </c>
      <c r="G1701">
        <v>3.0743312308485482E-11</v>
      </c>
      <c r="H1701">
        <v>2.2425208091197509E-10</v>
      </c>
      <c r="I1701">
        <v>1.058757998162378E-10</v>
      </c>
    </row>
    <row r="1702" spans="1:9" x14ac:dyDescent="0.3">
      <c r="A1702" s="71">
        <v>1700</v>
      </c>
      <c r="B1702" t="s">
        <v>554</v>
      </c>
      <c r="C1702" t="s">
        <v>369</v>
      </c>
      <c r="D1702" t="s">
        <v>170</v>
      </c>
      <c r="E1702" t="s">
        <v>37</v>
      </c>
      <c r="F1702" t="s">
        <v>171</v>
      </c>
      <c r="G1702">
        <v>7.593358288359834E-10</v>
      </c>
      <c r="H1702">
        <v>3.503742162231004E-9</v>
      </c>
      <c r="I1702">
        <v>2.632986983421632E-9</v>
      </c>
    </row>
    <row r="1703" spans="1:9" x14ac:dyDescent="0.3">
      <c r="A1703" s="71">
        <v>1701</v>
      </c>
      <c r="B1703" t="s">
        <v>554</v>
      </c>
      <c r="C1703" t="s">
        <v>366</v>
      </c>
      <c r="D1703" t="s">
        <v>170</v>
      </c>
      <c r="E1703" t="s">
        <v>37</v>
      </c>
      <c r="F1703" t="s">
        <v>171</v>
      </c>
      <c r="G1703">
        <v>2.122378533515434E-8</v>
      </c>
      <c r="H1703">
        <v>9.793120413029261E-8</v>
      </c>
      <c r="I1703">
        <v>7.3593196052898874E-8</v>
      </c>
    </row>
    <row r="1704" spans="1:9" x14ac:dyDescent="0.3">
      <c r="A1704" s="71">
        <v>1702</v>
      </c>
      <c r="B1704" t="s">
        <v>554</v>
      </c>
      <c r="C1704" t="s">
        <v>297</v>
      </c>
      <c r="D1704" t="s">
        <v>170</v>
      </c>
      <c r="E1704" t="s">
        <v>37</v>
      </c>
      <c r="F1704" t="s">
        <v>171</v>
      </c>
      <c r="G1704">
        <v>4.0893627913992302E-7</v>
      </c>
      <c r="H1704">
        <v>1.886921745704672E-6</v>
      </c>
      <c r="I1704">
        <v>1.417981160778666E-6</v>
      </c>
    </row>
    <row r="1705" spans="1:9" x14ac:dyDescent="0.3">
      <c r="A1705" s="71">
        <v>1703</v>
      </c>
      <c r="B1705" t="s">
        <v>554</v>
      </c>
      <c r="C1705" t="s">
        <v>179</v>
      </c>
      <c r="D1705" t="s">
        <v>170</v>
      </c>
      <c r="E1705" t="s">
        <v>37</v>
      </c>
      <c r="F1705" t="s">
        <v>171</v>
      </c>
      <c r="G1705">
        <v>6.2006011202748071E-9</v>
      </c>
      <c r="H1705">
        <v>2.8610934908689381E-8</v>
      </c>
      <c r="I1705">
        <v>2.1500502696664381E-8</v>
      </c>
    </row>
    <row r="1706" spans="1:9" x14ac:dyDescent="0.3">
      <c r="A1706" s="71">
        <v>1704</v>
      </c>
      <c r="B1706" t="s">
        <v>1167</v>
      </c>
      <c r="C1706" t="s">
        <v>179</v>
      </c>
      <c r="D1706" t="s">
        <v>170</v>
      </c>
      <c r="E1706" t="s">
        <v>37</v>
      </c>
      <c r="F1706" t="s">
        <v>171</v>
      </c>
      <c r="G1706">
        <v>5.5805941155947014E-9</v>
      </c>
      <c r="H1706">
        <v>2.5750092327066399E-8</v>
      </c>
      <c r="I1706">
        <v>1.9350636524512671E-8</v>
      </c>
    </row>
    <row r="1707" spans="1:9" x14ac:dyDescent="0.3">
      <c r="A1707" s="71">
        <v>1705</v>
      </c>
      <c r="B1707" t="s">
        <v>508</v>
      </c>
      <c r="C1707" t="s">
        <v>369</v>
      </c>
      <c r="D1707" t="s">
        <v>170</v>
      </c>
      <c r="E1707" t="s">
        <v>37</v>
      </c>
      <c r="F1707" t="s">
        <v>171</v>
      </c>
      <c r="G1707">
        <v>1.7795737468501349E-9</v>
      </c>
      <c r="H1707">
        <v>8.2116255556035166E-9</v>
      </c>
      <c r="I1707">
        <v>6.170646041020109E-9</v>
      </c>
    </row>
    <row r="1708" spans="1:9" x14ac:dyDescent="0.3">
      <c r="A1708" s="71">
        <v>1706</v>
      </c>
      <c r="B1708" t="s">
        <v>508</v>
      </c>
      <c r="C1708" t="s">
        <v>366</v>
      </c>
      <c r="D1708" t="s">
        <v>170</v>
      </c>
      <c r="E1708" t="s">
        <v>37</v>
      </c>
      <c r="F1708" t="s">
        <v>171</v>
      </c>
      <c r="G1708">
        <v>6.765055570587066E-8</v>
      </c>
      <c r="H1708">
        <v>3.1216037655013408E-7</v>
      </c>
      <c r="I1708">
        <v>2.3457735902169159E-7</v>
      </c>
    </row>
    <row r="1709" spans="1:9" x14ac:dyDescent="0.3">
      <c r="A1709" s="71">
        <v>1707</v>
      </c>
      <c r="B1709" t="s">
        <v>508</v>
      </c>
      <c r="C1709" t="s">
        <v>179</v>
      </c>
      <c r="D1709" t="s">
        <v>170</v>
      </c>
      <c r="E1709" t="s">
        <v>37</v>
      </c>
      <c r="F1709" t="s">
        <v>171</v>
      </c>
      <c r="G1709">
        <v>1.9522411032574888E-8</v>
      </c>
      <c r="H1709">
        <v>9.0080902610309804E-8</v>
      </c>
      <c r="I1709">
        <v>6.7693701196387035E-8</v>
      </c>
    </row>
    <row r="1710" spans="1:9" x14ac:dyDescent="0.3">
      <c r="A1710" s="71">
        <v>1708</v>
      </c>
      <c r="B1710" t="s">
        <v>506</v>
      </c>
      <c r="C1710" t="s">
        <v>369</v>
      </c>
      <c r="D1710" t="s">
        <v>170</v>
      </c>
      <c r="E1710" t="s">
        <v>37</v>
      </c>
      <c r="F1710" t="s">
        <v>171</v>
      </c>
      <c r="G1710">
        <v>3.319957739092766E-12</v>
      </c>
      <c r="H1710">
        <v>1.5319013558969561E-11</v>
      </c>
      <c r="I1710">
        <v>1.1511909725668321E-11</v>
      </c>
    </row>
    <row r="1711" spans="1:9" x14ac:dyDescent="0.3">
      <c r="A1711" s="71">
        <v>1709</v>
      </c>
      <c r="B1711" t="s">
        <v>506</v>
      </c>
      <c r="C1711" t="s">
        <v>179</v>
      </c>
      <c r="D1711" t="s">
        <v>170</v>
      </c>
      <c r="E1711" t="s">
        <v>37</v>
      </c>
      <c r="F1711" t="s">
        <v>171</v>
      </c>
      <c r="G1711">
        <v>1.352575405016256E-10</v>
      </c>
      <c r="H1711">
        <v>6.2410797357285454E-10</v>
      </c>
      <c r="I1711">
        <v>4.6900373990635555E-10</v>
      </c>
    </row>
    <row r="1712" spans="1:9" x14ac:dyDescent="0.3">
      <c r="A1712" s="71">
        <v>1710</v>
      </c>
      <c r="B1712" t="s">
        <v>1139</v>
      </c>
      <c r="C1712" t="s">
        <v>179</v>
      </c>
      <c r="D1712" t="s">
        <v>170</v>
      </c>
      <c r="E1712" t="s">
        <v>37</v>
      </c>
      <c r="F1712" t="s">
        <v>171</v>
      </c>
      <c r="G1712">
        <v>1.517704305930234E-10</v>
      </c>
      <c r="H1712">
        <v>7.0030207214156923E-10</v>
      </c>
      <c r="I1712">
        <v>5.2626196877259083E-10</v>
      </c>
    </row>
    <row r="1713" spans="1:9" x14ac:dyDescent="0.3">
      <c r="A1713" s="71">
        <v>1711</v>
      </c>
      <c r="B1713" t="s">
        <v>506</v>
      </c>
      <c r="C1713" t="s">
        <v>366</v>
      </c>
      <c r="D1713" t="s">
        <v>170</v>
      </c>
      <c r="E1713" t="s">
        <v>37</v>
      </c>
      <c r="F1713" t="s">
        <v>171</v>
      </c>
      <c r="G1713">
        <v>5.7791857420653337E-11</v>
      </c>
      <c r="H1713">
        <v>2.6666431231804882E-10</v>
      </c>
      <c r="I1713">
        <v>2.003925042979636E-10</v>
      </c>
    </row>
    <row r="1714" spans="1:9" x14ac:dyDescent="0.3">
      <c r="A1714" s="71">
        <v>1712</v>
      </c>
      <c r="B1714" t="s">
        <v>567</v>
      </c>
      <c r="C1714" t="s">
        <v>369</v>
      </c>
      <c r="D1714" t="s">
        <v>170</v>
      </c>
      <c r="E1714" t="s">
        <v>37</v>
      </c>
      <c r="F1714" t="s">
        <v>171</v>
      </c>
      <c r="G1714">
        <v>0</v>
      </c>
      <c r="H1714">
        <v>0</v>
      </c>
      <c r="I1714">
        <v>0</v>
      </c>
    </row>
    <row r="1715" spans="1:9" x14ac:dyDescent="0.3">
      <c r="A1715" s="71">
        <v>1713</v>
      </c>
      <c r="B1715" t="s">
        <v>567</v>
      </c>
      <c r="C1715" t="s">
        <v>179</v>
      </c>
      <c r="D1715" t="s">
        <v>170</v>
      </c>
      <c r="E1715" t="s">
        <v>37</v>
      </c>
      <c r="F1715" t="s">
        <v>171</v>
      </c>
      <c r="G1715">
        <v>0</v>
      </c>
      <c r="H1715">
        <v>0</v>
      </c>
      <c r="I1715">
        <v>0</v>
      </c>
    </row>
    <row r="1716" spans="1:9" x14ac:dyDescent="0.3">
      <c r="A1716" s="71">
        <v>1714</v>
      </c>
      <c r="B1716" t="s">
        <v>506</v>
      </c>
      <c r="C1716" t="s">
        <v>297</v>
      </c>
      <c r="D1716" t="s">
        <v>170</v>
      </c>
      <c r="E1716" t="s">
        <v>37</v>
      </c>
      <c r="F1716" t="s">
        <v>171</v>
      </c>
      <c r="G1716">
        <v>1.782940319488321E-9</v>
      </c>
      <c r="H1716">
        <v>8.2268778929710333E-9</v>
      </c>
      <c r="I1716">
        <v>6.1823220707901131E-9</v>
      </c>
    </row>
    <row r="1717" spans="1:9" x14ac:dyDescent="0.3">
      <c r="A1717" s="71">
        <v>1715</v>
      </c>
      <c r="B1717" t="s">
        <v>567</v>
      </c>
      <c r="C1717" t="s">
        <v>366</v>
      </c>
      <c r="D1717" t="s">
        <v>170</v>
      </c>
      <c r="E1717" t="s">
        <v>37</v>
      </c>
      <c r="F1717" t="s">
        <v>171</v>
      </c>
      <c r="G1717">
        <v>0</v>
      </c>
      <c r="H1717">
        <v>0</v>
      </c>
      <c r="I1717">
        <v>0</v>
      </c>
    </row>
    <row r="1718" spans="1:9" x14ac:dyDescent="0.3">
      <c r="A1718" s="71">
        <v>1716</v>
      </c>
      <c r="B1718" t="s">
        <v>567</v>
      </c>
      <c r="C1718" t="s">
        <v>297</v>
      </c>
      <c r="D1718" t="s">
        <v>170</v>
      </c>
      <c r="E1718" t="s">
        <v>37</v>
      </c>
      <c r="F1718" t="s">
        <v>171</v>
      </c>
      <c r="G1718">
        <v>0</v>
      </c>
      <c r="H1718">
        <v>0</v>
      </c>
      <c r="I1718">
        <v>0</v>
      </c>
    </row>
    <row r="1719" spans="1:9" x14ac:dyDescent="0.3">
      <c r="A1719" s="71">
        <v>1717</v>
      </c>
      <c r="B1719" t="s">
        <v>562</v>
      </c>
      <c r="C1719" t="s">
        <v>369</v>
      </c>
      <c r="D1719" t="s">
        <v>170</v>
      </c>
      <c r="E1719" t="s">
        <v>37</v>
      </c>
      <c r="F1719" t="s">
        <v>171</v>
      </c>
      <c r="G1719">
        <v>2.865125229721883E-11</v>
      </c>
      <c r="H1719">
        <v>1.3220316549580529E-10</v>
      </c>
      <c r="I1719">
        <v>9.9347839909770239E-11</v>
      </c>
    </row>
    <row r="1720" spans="1:9" x14ac:dyDescent="0.3">
      <c r="A1720" s="71">
        <v>1718</v>
      </c>
      <c r="B1720" t="s">
        <v>562</v>
      </c>
      <c r="C1720" t="s">
        <v>366</v>
      </c>
      <c r="D1720" t="s">
        <v>170</v>
      </c>
      <c r="E1720" t="s">
        <v>37</v>
      </c>
      <c r="F1720" t="s">
        <v>171</v>
      </c>
      <c r="G1720">
        <v>1.043623441996917E-9</v>
      </c>
      <c r="H1720">
        <v>4.8155075801557478E-9</v>
      </c>
      <c r="I1720">
        <v>3.6187505372105291E-9</v>
      </c>
    </row>
    <row r="1721" spans="1:9" x14ac:dyDescent="0.3">
      <c r="A1721" s="71">
        <v>1719</v>
      </c>
      <c r="B1721" t="s">
        <v>562</v>
      </c>
      <c r="C1721" t="s">
        <v>179</v>
      </c>
      <c r="D1721" t="s">
        <v>170</v>
      </c>
      <c r="E1721" t="s">
        <v>37</v>
      </c>
      <c r="F1721" t="s">
        <v>171</v>
      </c>
      <c r="G1721">
        <v>5.0507594393244321E-9</v>
      </c>
      <c r="H1721">
        <v>2.3305312420997549E-8</v>
      </c>
      <c r="I1721">
        <v>1.7513441820912332E-8</v>
      </c>
    </row>
    <row r="1722" spans="1:9" x14ac:dyDescent="0.3">
      <c r="A1722" s="71">
        <v>1720</v>
      </c>
      <c r="B1722" t="s">
        <v>809</v>
      </c>
      <c r="C1722" t="s">
        <v>179</v>
      </c>
      <c r="D1722" t="s">
        <v>170</v>
      </c>
      <c r="E1722" t="s">
        <v>37</v>
      </c>
      <c r="F1722" t="s">
        <v>171</v>
      </c>
      <c r="G1722">
        <v>1.98722436101159E-12</v>
      </c>
      <c r="H1722">
        <v>9.1694892896948982E-12</v>
      </c>
      <c r="I1722">
        <v>6.8906742935273543E-12</v>
      </c>
    </row>
    <row r="1723" spans="1:9" x14ac:dyDescent="0.3">
      <c r="A1723" s="71">
        <v>1721</v>
      </c>
      <c r="B1723" t="s">
        <v>998</v>
      </c>
      <c r="C1723" t="s">
        <v>369</v>
      </c>
      <c r="D1723" t="s">
        <v>170</v>
      </c>
      <c r="E1723" t="s">
        <v>37</v>
      </c>
      <c r="F1723" t="s">
        <v>171</v>
      </c>
      <c r="G1723">
        <v>3.6565355346421119E-12</v>
      </c>
      <c r="H1723">
        <v>1.6872057368294501E-11</v>
      </c>
      <c r="I1723">
        <v>1.2678988797981449E-11</v>
      </c>
    </row>
    <row r="1724" spans="1:9" x14ac:dyDescent="0.3">
      <c r="A1724" s="71">
        <v>1722</v>
      </c>
      <c r="B1724" t="s">
        <v>809</v>
      </c>
      <c r="C1724" t="s">
        <v>369</v>
      </c>
      <c r="D1724" t="s">
        <v>170</v>
      </c>
      <c r="E1724" t="s">
        <v>37</v>
      </c>
      <c r="F1724" t="s">
        <v>171</v>
      </c>
      <c r="G1724">
        <v>1.003735565499025E-11</v>
      </c>
      <c r="H1724">
        <v>4.631456164787637E-11</v>
      </c>
      <c r="I1724">
        <v>3.4804398509262272E-11</v>
      </c>
    </row>
    <row r="1725" spans="1:9" x14ac:dyDescent="0.3">
      <c r="A1725" s="71">
        <v>1723</v>
      </c>
      <c r="B1725" t="s">
        <v>998</v>
      </c>
      <c r="C1725" t="s">
        <v>179</v>
      </c>
      <c r="D1725" t="s">
        <v>170</v>
      </c>
      <c r="E1725" t="s">
        <v>37</v>
      </c>
      <c r="F1725" t="s">
        <v>171</v>
      </c>
      <c r="G1725">
        <v>2.295690493526977E-11</v>
      </c>
      <c r="H1725">
        <v>1.059281971672575E-10</v>
      </c>
      <c r="I1725">
        <v>7.960276544532274E-11</v>
      </c>
    </row>
    <row r="1726" spans="1:9" x14ac:dyDescent="0.3">
      <c r="A1726" s="71">
        <v>1724</v>
      </c>
      <c r="B1726" t="s">
        <v>809</v>
      </c>
      <c r="C1726" t="s">
        <v>366</v>
      </c>
      <c r="D1726" t="s">
        <v>170</v>
      </c>
      <c r="E1726" t="s">
        <v>37</v>
      </c>
      <c r="F1726" t="s">
        <v>171</v>
      </c>
      <c r="G1726">
        <v>8.7707856643601207E-10</v>
      </c>
      <c r="H1726">
        <v>4.04703297678482E-9</v>
      </c>
      <c r="I1726">
        <v>3.041258375181276E-9</v>
      </c>
    </row>
    <row r="1727" spans="1:9" x14ac:dyDescent="0.3">
      <c r="A1727" s="71">
        <v>1725</v>
      </c>
      <c r="B1727" t="s">
        <v>1051</v>
      </c>
      <c r="C1727" t="s">
        <v>179</v>
      </c>
      <c r="D1727" t="s">
        <v>170</v>
      </c>
      <c r="E1727" t="s">
        <v>37</v>
      </c>
      <c r="F1727" t="s">
        <v>171</v>
      </c>
      <c r="G1727">
        <v>1.8304088799548262E-11</v>
      </c>
      <c r="H1727">
        <v>8.4459082476714331E-11</v>
      </c>
      <c r="I1727">
        <v>6.3469186788241431E-11</v>
      </c>
    </row>
    <row r="1728" spans="1:9" x14ac:dyDescent="0.3">
      <c r="A1728" s="71">
        <v>1726</v>
      </c>
      <c r="B1728" t="s">
        <v>998</v>
      </c>
      <c r="C1728" t="s">
        <v>366</v>
      </c>
      <c r="D1728" t="s">
        <v>170</v>
      </c>
      <c r="E1728" t="s">
        <v>37</v>
      </c>
      <c r="F1728" t="s">
        <v>171</v>
      </c>
      <c r="G1728">
        <v>1.016833246234018E-10</v>
      </c>
      <c r="H1728">
        <v>4.6918917379497916E-10</v>
      </c>
      <c r="I1728">
        <v>3.5258558863526849E-10</v>
      </c>
    </row>
    <row r="1729" spans="1:9" x14ac:dyDescent="0.3">
      <c r="A1729" s="71">
        <v>1727</v>
      </c>
      <c r="B1729" t="s">
        <v>1051</v>
      </c>
      <c r="C1729" t="s">
        <v>369</v>
      </c>
      <c r="D1729" t="s">
        <v>170</v>
      </c>
      <c r="E1729" t="s">
        <v>37</v>
      </c>
      <c r="F1729" t="s">
        <v>171</v>
      </c>
      <c r="G1729">
        <v>1.3970266318820029E-11</v>
      </c>
      <c r="H1729">
        <v>6.4461874511599291E-11</v>
      </c>
      <c r="I1729">
        <v>4.8441714426978318E-11</v>
      </c>
    </row>
    <row r="1730" spans="1:9" x14ac:dyDescent="0.3">
      <c r="A1730" s="71">
        <v>1728</v>
      </c>
      <c r="B1730" t="s">
        <v>998</v>
      </c>
      <c r="C1730" t="s">
        <v>297</v>
      </c>
      <c r="D1730" t="s">
        <v>170</v>
      </c>
      <c r="E1730" t="s">
        <v>37</v>
      </c>
      <c r="F1730" t="s">
        <v>171</v>
      </c>
      <c r="G1730">
        <v>2.0287330639864889E-9</v>
      </c>
      <c r="H1730">
        <v>9.3610195542451114E-9</v>
      </c>
      <c r="I1730">
        <v>7.0346051744241699E-9</v>
      </c>
    </row>
    <row r="1731" spans="1:9" x14ac:dyDescent="0.3">
      <c r="A1731" s="71">
        <v>1729</v>
      </c>
      <c r="B1731" t="s">
        <v>809</v>
      </c>
      <c r="C1731" t="s">
        <v>297</v>
      </c>
      <c r="D1731" t="s">
        <v>170</v>
      </c>
      <c r="E1731" t="s">
        <v>37</v>
      </c>
      <c r="F1731" t="s">
        <v>171</v>
      </c>
      <c r="G1731">
        <v>1.1892121773366449E-8</v>
      </c>
      <c r="H1731">
        <v>5.4872859538741617E-8</v>
      </c>
      <c r="I1731">
        <v>4.123577559151592E-8</v>
      </c>
    </row>
    <row r="1732" spans="1:9" x14ac:dyDescent="0.3">
      <c r="A1732" s="71">
        <v>1730</v>
      </c>
      <c r="B1732" t="s">
        <v>1051</v>
      </c>
      <c r="C1732" t="s">
        <v>366</v>
      </c>
      <c r="D1732" t="s">
        <v>170</v>
      </c>
      <c r="E1732" t="s">
        <v>37</v>
      </c>
      <c r="F1732" t="s">
        <v>171</v>
      </c>
      <c r="G1732">
        <v>3.1143007454976221E-9</v>
      </c>
      <c r="H1732">
        <v>1.4370067060025799E-8</v>
      </c>
      <c r="I1732">
        <v>1.079879680964252E-8</v>
      </c>
    </row>
    <row r="1733" spans="1:9" x14ac:dyDescent="0.3">
      <c r="A1733" s="71">
        <v>1731</v>
      </c>
      <c r="B1733" t="s">
        <v>1051</v>
      </c>
      <c r="C1733" t="s">
        <v>297</v>
      </c>
      <c r="D1733" t="s">
        <v>170</v>
      </c>
      <c r="E1733" t="s">
        <v>37</v>
      </c>
      <c r="F1733" t="s">
        <v>171</v>
      </c>
      <c r="G1733">
        <v>3.4050675996862538E-8</v>
      </c>
      <c r="H1733">
        <v>1.5711729132943561E-7</v>
      </c>
      <c r="I1733">
        <v>1.1807027046309199E-7</v>
      </c>
    </row>
    <row r="1734" spans="1:9" x14ac:dyDescent="0.3">
      <c r="A1734" s="71">
        <v>1732</v>
      </c>
      <c r="B1734" t="s">
        <v>607</v>
      </c>
      <c r="C1734" t="s">
        <v>369</v>
      </c>
      <c r="D1734" t="s">
        <v>170</v>
      </c>
      <c r="E1734" t="s">
        <v>37</v>
      </c>
      <c r="F1734" t="s">
        <v>171</v>
      </c>
      <c r="G1734">
        <v>9.1103507014656431E-12</v>
      </c>
      <c r="H1734">
        <v>4.2037157364839458E-11</v>
      </c>
      <c r="I1734">
        <v>3.1590021044492588E-11</v>
      </c>
    </row>
    <row r="1735" spans="1:9" x14ac:dyDescent="0.3">
      <c r="A1735" s="71">
        <v>1733</v>
      </c>
      <c r="B1735" t="s">
        <v>607</v>
      </c>
      <c r="C1735" t="s">
        <v>366</v>
      </c>
      <c r="D1735" t="s">
        <v>170</v>
      </c>
      <c r="E1735" t="s">
        <v>37</v>
      </c>
      <c r="F1735" t="s">
        <v>171</v>
      </c>
      <c r="G1735">
        <v>4.35272289995286E-10</v>
      </c>
      <c r="H1735">
        <v>2.0084418647193968E-9</v>
      </c>
      <c r="I1735">
        <v>1.509300931611106E-9</v>
      </c>
    </row>
    <row r="1736" spans="1:9" x14ac:dyDescent="0.3">
      <c r="A1736" s="71">
        <v>1734</v>
      </c>
      <c r="B1736" t="s">
        <v>607</v>
      </c>
      <c r="C1736" t="s">
        <v>297</v>
      </c>
      <c r="D1736" t="s">
        <v>170</v>
      </c>
      <c r="E1736" t="s">
        <v>37</v>
      </c>
      <c r="F1736" t="s">
        <v>171</v>
      </c>
      <c r="G1736">
        <v>1.7208439474009321E-8</v>
      </c>
      <c r="H1736">
        <v>7.9403516053338848E-8</v>
      </c>
      <c r="I1736">
        <v>5.9670037185501161E-8</v>
      </c>
    </row>
    <row r="1737" spans="1:9" x14ac:dyDescent="0.3">
      <c r="A1737" s="71">
        <v>1735</v>
      </c>
      <c r="B1737" t="s">
        <v>638</v>
      </c>
      <c r="C1737" t="s">
        <v>366</v>
      </c>
      <c r="D1737" t="s">
        <v>170</v>
      </c>
      <c r="E1737" t="s">
        <v>37</v>
      </c>
      <c r="F1737" t="s">
        <v>171</v>
      </c>
      <c r="G1737">
        <v>0</v>
      </c>
      <c r="H1737">
        <v>0</v>
      </c>
      <c r="I1737">
        <v>0</v>
      </c>
    </row>
    <row r="1738" spans="1:9" x14ac:dyDescent="0.3">
      <c r="A1738" s="71">
        <v>1736</v>
      </c>
      <c r="B1738" t="s">
        <v>638</v>
      </c>
      <c r="C1738" t="s">
        <v>179</v>
      </c>
      <c r="D1738" t="s">
        <v>170</v>
      </c>
      <c r="E1738" t="s">
        <v>37</v>
      </c>
      <c r="F1738" t="s">
        <v>171</v>
      </c>
      <c r="G1738">
        <v>0</v>
      </c>
      <c r="H1738">
        <v>0</v>
      </c>
      <c r="I1738">
        <v>0</v>
      </c>
    </row>
    <row r="1739" spans="1:9" x14ac:dyDescent="0.3">
      <c r="A1739" s="71">
        <v>1737</v>
      </c>
      <c r="B1739" t="s">
        <v>638</v>
      </c>
      <c r="C1739" t="s">
        <v>369</v>
      </c>
      <c r="D1739" t="s">
        <v>170</v>
      </c>
      <c r="E1739" t="s">
        <v>37</v>
      </c>
      <c r="F1739" t="s">
        <v>171</v>
      </c>
      <c r="G1739">
        <v>0</v>
      </c>
      <c r="H1739">
        <v>0</v>
      </c>
      <c r="I1739">
        <v>0</v>
      </c>
    </row>
    <row r="1740" spans="1:9" x14ac:dyDescent="0.3">
      <c r="A1740" s="71">
        <v>1738</v>
      </c>
      <c r="B1740" t="s">
        <v>1168</v>
      </c>
      <c r="C1740" t="s">
        <v>184</v>
      </c>
      <c r="D1740" t="s">
        <v>170</v>
      </c>
      <c r="E1740" t="s">
        <v>37</v>
      </c>
      <c r="F1740" t="s">
        <v>171</v>
      </c>
      <c r="G1740">
        <v>7.2995005695048523E-9</v>
      </c>
      <c r="H1740">
        <v>3.7918144370170288E-8</v>
      </c>
      <c r="I1740">
        <v>2.6252279747705399E-8</v>
      </c>
    </row>
    <row r="1741" spans="1:9" x14ac:dyDescent="0.3">
      <c r="A1741" s="71">
        <v>1739</v>
      </c>
      <c r="B1741" t="s">
        <v>1169</v>
      </c>
      <c r="C1741" t="s">
        <v>297</v>
      </c>
      <c r="D1741" t="s">
        <v>170</v>
      </c>
      <c r="E1741" t="s">
        <v>37</v>
      </c>
      <c r="F1741" t="s">
        <v>171</v>
      </c>
      <c r="G1741">
        <v>1.3635753595740959E-10</v>
      </c>
      <c r="H1741">
        <v>6.2918359400403368E-10</v>
      </c>
      <c r="I1741">
        <v>4.7281795966828397E-10</v>
      </c>
    </row>
    <row r="1742" spans="1:9" x14ac:dyDescent="0.3">
      <c r="A1742" s="71">
        <v>1740</v>
      </c>
      <c r="B1742" t="s">
        <v>1169</v>
      </c>
      <c r="C1742" t="s">
        <v>366</v>
      </c>
      <c r="D1742" t="s">
        <v>170</v>
      </c>
      <c r="E1742" t="s">
        <v>37</v>
      </c>
      <c r="F1742" t="s">
        <v>171</v>
      </c>
      <c r="G1742">
        <v>2.9593753088885739E-12</v>
      </c>
      <c r="H1742">
        <v>1.3655207097737471E-11</v>
      </c>
      <c r="I1742">
        <v>1.026159489902469E-11</v>
      </c>
    </row>
    <row r="1743" spans="1:9" x14ac:dyDescent="0.3">
      <c r="A1743" s="71">
        <v>1741</v>
      </c>
      <c r="B1743" t="s">
        <v>995</v>
      </c>
      <c r="C1743" t="s">
        <v>366</v>
      </c>
      <c r="D1743" t="s">
        <v>170</v>
      </c>
      <c r="E1743" t="s">
        <v>37</v>
      </c>
      <c r="F1743" t="s">
        <v>171</v>
      </c>
      <c r="G1743">
        <v>4.5737835246044322E-10</v>
      </c>
      <c r="H1743">
        <v>2.1104440880408809E-9</v>
      </c>
      <c r="I1743">
        <v>1.5859534120268351E-9</v>
      </c>
    </row>
    <row r="1744" spans="1:9" x14ac:dyDescent="0.3">
      <c r="A1744" s="71">
        <v>1742</v>
      </c>
      <c r="B1744" t="s">
        <v>995</v>
      </c>
      <c r="C1744" t="s">
        <v>369</v>
      </c>
      <c r="D1744" t="s">
        <v>170</v>
      </c>
      <c r="E1744" t="s">
        <v>37</v>
      </c>
      <c r="F1744" t="s">
        <v>171</v>
      </c>
      <c r="G1744">
        <v>5.6572657108803222E-11</v>
      </c>
      <c r="H1744">
        <v>2.6103865453083879E-10</v>
      </c>
      <c r="I1744">
        <v>1.9616494327748491E-10</v>
      </c>
    </row>
    <row r="1745" spans="1:9" x14ac:dyDescent="0.3">
      <c r="A1745" s="71">
        <v>1743</v>
      </c>
      <c r="B1745" t="s">
        <v>490</v>
      </c>
      <c r="C1745" t="s">
        <v>297</v>
      </c>
      <c r="D1745" t="s">
        <v>170</v>
      </c>
      <c r="E1745" t="s">
        <v>37</v>
      </c>
      <c r="F1745" t="s">
        <v>171</v>
      </c>
      <c r="G1745">
        <v>4.8040208808757071E-9</v>
      </c>
      <c r="H1745">
        <v>2.216680656663477E-8</v>
      </c>
      <c r="I1745">
        <v>1.665787911990614E-8</v>
      </c>
    </row>
    <row r="1746" spans="1:9" x14ac:dyDescent="0.3">
      <c r="A1746" s="71">
        <v>1744</v>
      </c>
      <c r="B1746" t="s">
        <v>1155</v>
      </c>
      <c r="C1746" t="s">
        <v>179</v>
      </c>
      <c r="D1746" t="s">
        <v>170</v>
      </c>
      <c r="E1746" t="s">
        <v>37</v>
      </c>
      <c r="F1746" t="s">
        <v>171</v>
      </c>
      <c r="G1746">
        <v>0</v>
      </c>
      <c r="H1746">
        <v>0</v>
      </c>
      <c r="I1746">
        <v>0</v>
      </c>
    </row>
    <row r="1747" spans="1:9" x14ac:dyDescent="0.3">
      <c r="A1747" s="71">
        <v>1745</v>
      </c>
      <c r="B1747" t="s">
        <v>1141</v>
      </c>
      <c r="C1747" t="s">
        <v>297</v>
      </c>
      <c r="D1747" t="s">
        <v>170</v>
      </c>
      <c r="E1747" t="s">
        <v>37</v>
      </c>
      <c r="F1747" t="s">
        <v>171</v>
      </c>
      <c r="G1747">
        <v>0</v>
      </c>
      <c r="H1747">
        <v>0</v>
      </c>
      <c r="I1747">
        <v>0</v>
      </c>
    </row>
    <row r="1748" spans="1:9" x14ac:dyDescent="0.3">
      <c r="A1748" s="71">
        <v>1746</v>
      </c>
      <c r="B1748" t="s">
        <v>1155</v>
      </c>
      <c r="C1748" t="s">
        <v>366</v>
      </c>
      <c r="D1748" t="s">
        <v>170</v>
      </c>
      <c r="E1748" t="s">
        <v>37</v>
      </c>
      <c r="F1748" t="s">
        <v>171</v>
      </c>
      <c r="G1748">
        <v>0</v>
      </c>
      <c r="H1748">
        <v>0</v>
      </c>
      <c r="I1748">
        <v>0</v>
      </c>
    </row>
    <row r="1749" spans="1:9" x14ac:dyDescent="0.3">
      <c r="A1749" s="71">
        <v>1747</v>
      </c>
      <c r="B1749" t="s">
        <v>1155</v>
      </c>
      <c r="C1749" t="s">
        <v>297</v>
      </c>
      <c r="D1749" t="s">
        <v>170</v>
      </c>
      <c r="E1749" t="s">
        <v>37</v>
      </c>
      <c r="F1749" t="s">
        <v>171</v>
      </c>
      <c r="G1749">
        <v>0</v>
      </c>
      <c r="H1749">
        <v>0</v>
      </c>
      <c r="I1749">
        <v>0</v>
      </c>
    </row>
    <row r="1750" spans="1:9" x14ac:dyDescent="0.3">
      <c r="A1750" s="71">
        <v>1748</v>
      </c>
      <c r="B1750" t="s">
        <v>933</v>
      </c>
      <c r="C1750" t="s">
        <v>366</v>
      </c>
      <c r="D1750" t="s">
        <v>170</v>
      </c>
      <c r="E1750" t="s">
        <v>37</v>
      </c>
      <c r="F1750" t="s">
        <v>171</v>
      </c>
      <c r="G1750">
        <v>0</v>
      </c>
      <c r="H1750">
        <v>0</v>
      </c>
      <c r="I1750">
        <v>0</v>
      </c>
    </row>
    <row r="1751" spans="1:9" x14ac:dyDescent="0.3">
      <c r="A1751" s="71">
        <v>1749</v>
      </c>
      <c r="B1751" t="s">
        <v>1081</v>
      </c>
      <c r="C1751" t="s">
        <v>366</v>
      </c>
      <c r="D1751" t="s">
        <v>170</v>
      </c>
      <c r="E1751" t="s">
        <v>37</v>
      </c>
      <c r="F1751" t="s">
        <v>171</v>
      </c>
      <c r="G1751">
        <v>0</v>
      </c>
      <c r="H1751">
        <v>0</v>
      </c>
      <c r="I1751">
        <v>0</v>
      </c>
    </row>
    <row r="1752" spans="1:9" x14ac:dyDescent="0.3">
      <c r="A1752" s="71">
        <v>1750</v>
      </c>
      <c r="B1752" t="s">
        <v>490</v>
      </c>
      <c r="C1752" t="s">
        <v>366</v>
      </c>
      <c r="D1752" t="s">
        <v>170</v>
      </c>
      <c r="E1752" t="s">
        <v>37</v>
      </c>
      <c r="F1752" t="s">
        <v>171</v>
      </c>
      <c r="G1752">
        <v>1.085086616391624E-9</v>
      </c>
      <c r="H1752">
        <v>5.0068277657439026E-9</v>
      </c>
      <c r="I1752">
        <v>3.7625235482261987E-9</v>
      </c>
    </row>
    <row r="1753" spans="1:9" x14ac:dyDescent="0.3">
      <c r="A1753" s="71">
        <v>1751</v>
      </c>
      <c r="B1753" t="s">
        <v>933</v>
      </c>
      <c r="C1753" t="s">
        <v>369</v>
      </c>
      <c r="D1753" t="s">
        <v>170</v>
      </c>
      <c r="E1753" t="s">
        <v>37</v>
      </c>
      <c r="F1753" t="s">
        <v>171</v>
      </c>
      <c r="G1753">
        <v>0</v>
      </c>
      <c r="H1753">
        <v>0</v>
      </c>
      <c r="I1753">
        <v>0</v>
      </c>
    </row>
    <row r="1754" spans="1:9" x14ac:dyDescent="0.3">
      <c r="A1754" s="71">
        <v>1752</v>
      </c>
      <c r="B1754" t="s">
        <v>1141</v>
      </c>
      <c r="C1754" t="s">
        <v>366</v>
      </c>
      <c r="D1754" t="s">
        <v>170</v>
      </c>
      <c r="E1754" t="s">
        <v>37</v>
      </c>
      <c r="F1754" t="s">
        <v>171</v>
      </c>
      <c r="G1754">
        <v>0</v>
      </c>
      <c r="H1754">
        <v>0</v>
      </c>
      <c r="I1754">
        <v>0</v>
      </c>
    </row>
    <row r="1755" spans="1:9" x14ac:dyDescent="0.3">
      <c r="A1755" s="71">
        <v>1753</v>
      </c>
      <c r="B1755" t="s">
        <v>1155</v>
      </c>
      <c r="C1755" t="s">
        <v>369</v>
      </c>
      <c r="D1755" t="s">
        <v>170</v>
      </c>
      <c r="E1755" t="s">
        <v>37</v>
      </c>
      <c r="F1755" t="s">
        <v>171</v>
      </c>
      <c r="G1755">
        <v>0</v>
      </c>
      <c r="H1755">
        <v>0</v>
      </c>
      <c r="I1755">
        <v>0</v>
      </c>
    </row>
    <row r="1756" spans="1:9" x14ac:dyDescent="0.3">
      <c r="A1756" s="71">
        <v>1754</v>
      </c>
      <c r="B1756" t="s">
        <v>490</v>
      </c>
      <c r="C1756" t="s">
        <v>369</v>
      </c>
      <c r="D1756" t="s">
        <v>170</v>
      </c>
      <c r="E1756" t="s">
        <v>37</v>
      </c>
      <c r="F1756" t="s">
        <v>171</v>
      </c>
      <c r="G1756">
        <v>6.7507981232875459E-12</v>
      </c>
      <c r="H1756">
        <v>3.1149663975297851E-11</v>
      </c>
      <c r="I1756">
        <v>2.3408303562682031E-11</v>
      </c>
    </row>
    <row r="1757" spans="1:9" x14ac:dyDescent="0.3">
      <c r="A1757" s="71">
        <v>1755</v>
      </c>
      <c r="B1757" t="s">
        <v>1141</v>
      </c>
      <c r="C1757" t="s">
        <v>369</v>
      </c>
      <c r="D1757" t="s">
        <v>170</v>
      </c>
      <c r="E1757" t="s">
        <v>37</v>
      </c>
      <c r="F1757" t="s">
        <v>171</v>
      </c>
      <c r="G1757">
        <v>0</v>
      </c>
      <c r="H1757">
        <v>0</v>
      </c>
      <c r="I1757">
        <v>0</v>
      </c>
    </row>
    <row r="1758" spans="1:9" x14ac:dyDescent="0.3">
      <c r="A1758" s="71">
        <v>1756</v>
      </c>
      <c r="B1758" t="s">
        <v>801</v>
      </c>
      <c r="C1758" t="s">
        <v>366</v>
      </c>
      <c r="D1758" t="s">
        <v>170</v>
      </c>
      <c r="E1758" t="s">
        <v>37</v>
      </c>
      <c r="F1758" t="s">
        <v>171</v>
      </c>
      <c r="G1758">
        <v>2.7016249939441161E-10</v>
      </c>
      <c r="H1758">
        <v>1.246599475842997E-9</v>
      </c>
      <c r="I1758">
        <v>9.3678481591965216E-10</v>
      </c>
    </row>
    <row r="1759" spans="1:9" x14ac:dyDescent="0.3">
      <c r="A1759" s="71">
        <v>1757</v>
      </c>
      <c r="B1759" t="s">
        <v>801</v>
      </c>
      <c r="C1759" t="s">
        <v>369</v>
      </c>
      <c r="D1759" t="s">
        <v>170</v>
      </c>
      <c r="E1759" t="s">
        <v>37</v>
      </c>
      <c r="F1759" t="s">
        <v>171</v>
      </c>
      <c r="G1759">
        <v>2.3271859382811221E-11</v>
      </c>
      <c r="H1759">
        <v>1.073817440598183E-10</v>
      </c>
      <c r="I1759">
        <v>8.0694863393733155E-11</v>
      </c>
    </row>
    <row r="1760" spans="1:9" x14ac:dyDescent="0.3">
      <c r="A1760" s="71">
        <v>1758</v>
      </c>
      <c r="B1760" t="s">
        <v>491</v>
      </c>
      <c r="C1760" t="s">
        <v>297</v>
      </c>
      <c r="D1760" t="s">
        <v>170</v>
      </c>
      <c r="E1760" t="s">
        <v>37</v>
      </c>
      <c r="F1760" t="s">
        <v>171</v>
      </c>
      <c r="G1760">
        <v>7.7799388239805205E-11</v>
      </c>
      <c r="H1760">
        <v>3.6005973227711002E-10</v>
      </c>
      <c r="I1760">
        <v>2.6975886753188583E-10</v>
      </c>
    </row>
    <row r="1761" spans="1:9" x14ac:dyDescent="0.3">
      <c r="A1761" s="71">
        <v>1759</v>
      </c>
      <c r="B1761" t="s">
        <v>488</v>
      </c>
      <c r="C1761" t="s">
        <v>366</v>
      </c>
      <c r="D1761" t="s">
        <v>170</v>
      </c>
      <c r="E1761" t="s">
        <v>37</v>
      </c>
      <c r="F1761" t="s">
        <v>171</v>
      </c>
      <c r="G1761">
        <v>2.2086585630720489E-13</v>
      </c>
      <c r="H1761">
        <v>1.6110699034048641E-12</v>
      </c>
      <c r="I1761">
        <v>7.6063204352233755E-13</v>
      </c>
    </row>
    <row r="1762" spans="1:9" x14ac:dyDescent="0.3">
      <c r="A1762" s="71">
        <v>1760</v>
      </c>
      <c r="B1762" t="s">
        <v>488</v>
      </c>
      <c r="C1762" t="s">
        <v>297</v>
      </c>
      <c r="D1762" t="s">
        <v>170</v>
      </c>
      <c r="E1762" t="s">
        <v>37</v>
      </c>
      <c r="F1762" t="s">
        <v>171</v>
      </c>
      <c r="G1762">
        <v>3.011851972797253E-12</v>
      </c>
      <c r="H1762">
        <v>2.19694620048997E-11</v>
      </c>
      <c r="I1762">
        <v>1.037240953187674E-11</v>
      </c>
    </row>
    <row r="1763" spans="1:9" x14ac:dyDescent="0.3">
      <c r="A1763" s="71">
        <v>1761</v>
      </c>
      <c r="B1763" t="s">
        <v>466</v>
      </c>
      <c r="C1763" t="s">
        <v>297</v>
      </c>
      <c r="D1763" t="s">
        <v>170</v>
      </c>
      <c r="E1763" t="s">
        <v>37</v>
      </c>
      <c r="F1763" t="s">
        <v>171</v>
      </c>
      <c r="G1763">
        <v>1.9420510031414979E-10</v>
      </c>
      <c r="H1763">
        <v>8.9745008169532826E-10</v>
      </c>
      <c r="I1763">
        <v>6.7339177103872752E-10</v>
      </c>
    </row>
    <row r="1764" spans="1:9" x14ac:dyDescent="0.3">
      <c r="A1764" s="71">
        <v>1762</v>
      </c>
      <c r="B1764" t="s">
        <v>488</v>
      </c>
      <c r="C1764" t="s">
        <v>369</v>
      </c>
      <c r="D1764" t="s">
        <v>170</v>
      </c>
      <c r="E1764" t="s">
        <v>37</v>
      </c>
      <c r="F1764" t="s">
        <v>171</v>
      </c>
      <c r="G1764">
        <v>3.8669815513755361E-15</v>
      </c>
      <c r="H1764">
        <v>2.8207065134249881E-14</v>
      </c>
      <c r="I1764">
        <v>1.331735981789485E-14</v>
      </c>
    </row>
    <row r="1765" spans="1:9" x14ac:dyDescent="0.3">
      <c r="A1765" s="71">
        <v>1763</v>
      </c>
      <c r="B1765" t="s">
        <v>466</v>
      </c>
      <c r="C1765" t="s">
        <v>366</v>
      </c>
      <c r="D1765" t="s">
        <v>170</v>
      </c>
      <c r="E1765" t="s">
        <v>37</v>
      </c>
      <c r="F1765" t="s">
        <v>171</v>
      </c>
      <c r="G1765">
        <v>1.336466659536385E-11</v>
      </c>
      <c r="H1765">
        <v>6.1765725849202853E-11</v>
      </c>
      <c r="I1765">
        <v>4.6340939643671218E-11</v>
      </c>
    </row>
    <row r="1766" spans="1:9" x14ac:dyDescent="0.3">
      <c r="A1766" s="71">
        <v>1764</v>
      </c>
      <c r="B1766" t="s">
        <v>491</v>
      </c>
      <c r="C1766" t="s">
        <v>366</v>
      </c>
      <c r="D1766" t="s">
        <v>170</v>
      </c>
      <c r="E1766" t="s">
        <v>37</v>
      </c>
      <c r="F1766" t="s">
        <v>171</v>
      </c>
      <c r="G1766">
        <v>5.4531393241507141E-12</v>
      </c>
      <c r="H1766">
        <v>2.5242279997387989E-11</v>
      </c>
      <c r="I1766">
        <v>1.890798102100051E-11</v>
      </c>
    </row>
    <row r="1767" spans="1:9" x14ac:dyDescent="0.3">
      <c r="A1767" s="71">
        <v>1765</v>
      </c>
      <c r="B1767" t="s">
        <v>466</v>
      </c>
      <c r="C1767" t="s">
        <v>369</v>
      </c>
      <c r="D1767" t="s">
        <v>170</v>
      </c>
      <c r="E1767" t="s">
        <v>37</v>
      </c>
      <c r="F1767" t="s">
        <v>171</v>
      </c>
      <c r="G1767">
        <v>2.743768070823037E-13</v>
      </c>
      <c r="H1767">
        <v>1.2677412878178851E-12</v>
      </c>
      <c r="I1767">
        <v>9.5138292321039818E-13</v>
      </c>
    </row>
    <row r="1768" spans="1:9" x14ac:dyDescent="0.3">
      <c r="A1768" s="71">
        <v>1766</v>
      </c>
      <c r="B1768" t="s">
        <v>491</v>
      </c>
      <c r="C1768" t="s">
        <v>369</v>
      </c>
      <c r="D1768" t="s">
        <v>170</v>
      </c>
      <c r="E1768" t="s">
        <v>37</v>
      </c>
      <c r="F1768" t="s">
        <v>171</v>
      </c>
      <c r="G1768">
        <v>1.1070982230054861E-13</v>
      </c>
      <c r="H1768">
        <v>5.1223895836846847E-13</v>
      </c>
      <c r="I1768">
        <v>3.8387251486443348E-13</v>
      </c>
    </row>
    <row r="1769" spans="1:9" x14ac:dyDescent="0.3">
      <c r="A1769" s="71">
        <v>1767</v>
      </c>
      <c r="B1769" t="s">
        <v>489</v>
      </c>
      <c r="C1769" t="s">
        <v>297</v>
      </c>
      <c r="D1769" t="s">
        <v>170</v>
      </c>
      <c r="E1769" t="s">
        <v>37</v>
      </c>
      <c r="F1769" t="s">
        <v>171</v>
      </c>
      <c r="G1769">
        <v>6.3201405657792592E-7</v>
      </c>
      <c r="H1769">
        <v>2.916259456156105E-6</v>
      </c>
      <c r="I1769">
        <v>2.1915003458438011E-6</v>
      </c>
    </row>
    <row r="1770" spans="1:9" x14ac:dyDescent="0.3">
      <c r="A1770" s="71">
        <v>1768</v>
      </c>
      <c r="B1770" t="s">
        <v>489</v>
      </c>
      <c r="C1770" t="s">
        <v>366</v>
      </c>
      <c r="D1770" t="s">
        <v>170</v>
      </c>
      <c r="E1770" t="s">
        <v>37</v>
      </c>
      <c r="F1770" t="s">
        <v>171</v>
      </c>
      <c r="G1770">
        <v>2.6490394937605129E-8</v>
      </c>
      <c r="H1770">
        <v>1.2223282554742951E-7</v>
      </c>
      <c r="I1770">
        <v>9.1855092573703846E-8</v>
      </c>
    </row>
    <row r="1771" spans="1:9" x14ac:dyDescent="0.3">
      <c r="A1771" s="71">
        <v>1769</v>
      </c>
      <c r="B1771" t="s">
        <v>489</v>
      </c>
      <c r="C1771" t="s">
        <v>369</v>
      </c>
      <c r="D1771" t="s">
        <v>170</v>
      </c>
      <c r="E1771" t="s">
        <v>37</v>
      </c>
      <c r="F1771" t="s">
        <v>171</v>
      </c>
      <c r="G1771">
        <v>1.201371054714463E-9</v>
      </c>
      <c r="H1771">
        <v>5.5434388255598119E-9</v>
      </c>
      <c r="I1771">
        <v>4.1657378731582099E-9</v>
      </c>
    </row>
    <row r="1772" spans="1:9" x14ac:dyDescent="0.3">
      <c r="A1772" s="71">
        <v>1770</v>
      </c>
      <c r="B1772" t="s">
        <v>989</v>
      </c>
      <c r="C1772" t="s">
        <v>369</v>
      </c>
      <c r="D1772" t="s">
        <v>170</v>
      </c>
      <c r="E1772" t="s">
        <v>37</v>
      </c>
      <c r="F1772" t="s">
        <v>171</v>
      </c>
      <c r="G1772">
        <v>2.2629229715284669E-8</v>
      </c>
      <c r="H1772">
        <v>1.044162405710963E-7</v>
      </c>
      <c r="I1772">
        <v>7.8466555860140078E-8</v>
      </c>
    </row>
    <row r="1773" spans="1:9" x14ac:dyDescent="0.3">
      <c r="A1773" s="71">
        <v>1771</v>
      </c>
      <c r="B1773" t="s">
        <v>989</v>
      </c>
      <c r="C1773" t="s">
        <v>366</v>
      </c>
      <c r="D1773" t="s">
        <v>170</v>
      </c>
      <c r="E1773" t="s">
        <v>37</v>
      </c>
      <c r="F1773" t="s">
        <v>171</v>
      </c>
      <c r="G1773">
        <v>4.4152756576219118E-7</v>
      </c>
      <c r="H1773">
        <v>2.037307221791306E-6</v>
      </c>
      <c r="I1773">
        <v>1.5309909990199299E-6</v>
      </c>
    </row>
    <row r="1774" spans="1:9" x14ac:dyDescent="0.3">
      <c r="A1774" s="71">
        <v>1772</v>
      </c>
      <c r="B1774" t="s">
        <v>654</v>
      </c>
      <c r="C1774" t="s">
        <v>366</v>
      </c>
      <c r="D1774" t="s">
        <v>170</v>
      </c>
      <c r="E1774" t="s">
        <v>37</v>
      </c>
      <c r="F1774" t="s">
        <v>171</v>
      </c>
      <c r="G1774">
        <v>3.9248959006466502E-7</v>
      </c>
      <c r="H1774">
        <v>2.458526414045665E-6</v>
      </c>
      <c r="I1774">
        <v>1.689621718194964E-6</v>
      </c>
    </row>
    <row r="1775" spans="1:9" x14ac:dyDescent="0.3">
      <c r="A1775" s="71">
        <v>1773</v>
      </c>
      <c r="B1775" t="s">
        <v>996</v>
      </c>
      <c r="C1775" t="s">
        <v>366</v>
      </c>
      <c r="D1775" t="s">
        <v>170</v>
      </c>
      <c r="E1775" t="s">
        <v>37</v>
      </c>
      <c r="F1775" t="s">
        <v>171</v>
      </c>
      <c r="G1775">
        <v>2.304515321790696E-13</v>
      </c>
      <c r="H1775">
        <v>1.680991003842727E-12</v>
      </c>
      <c r="I1775">
        <v>7.936437983244644E-13</v>
      </c>
    </row>
    <row r="1776" spans="1:9" x14ac:dyDescent="0.3">
      <c r="A1776" s="71">
        <v>1774</v>
      </c>
      <c r="B1776" t="s">
        <v>704</v>
      </c>
      <c r="C1776" t="s">
        <v>366</v>
      </c>
      <c r="D1776" t="s">
        <v>170</v>
      </c>
      <c r="E1776" t="s">
        <v>37</v>
      </c>
      <c r="F1776" t="s">
        <v>171</v>
      </c>
      <c r="G1776">
        <v>4.363877328890182E-9</v>
      </c>
      <c r="H1776">
        <v>2.0146349357526141E-8</v>
      </c>
      <c r="I1776">
        <v>1.513159494173566E-8</v>
      </c>
    </row>
    <row r="1777" spans="1:9" x14ac:dyDescent="0.3">
      <c r="A1777" s="71">
        <v>1775</v>
      </c>
      <c r="B1777" t="s">
        <v>996</v>
      </c>
      <c r="C1777" t="s">
        <v>369</v>
      </c>
      <c r="D1777" t="s">
        <v>170</v>
      </c>
      <c r="E1777" t="s">
        <v>37</v>
      </c>
      <c r="F1777" t="s">
        <v>171</v>
      </c>
      <c r="G1777">
        <v>9.7257449686378084E-15</v>
      </c>
      <c r="H1777">
        <v>7.0942857626762291E-14</v>
      </c>
      <c r="I1777">
        <v>3.3494146139498038E-14</v>
      </c>
    </row>
    <row r="1778" spans="1:9" x14ac:dyDescent="0.3">
      <c r="A1778" s="71">
        <v>1776</v>
      </c>
      <c r="B1778" t="s">
        <v>532</v>
      </c>
      <c r="C1778" t="s">
        <v>366</v>
      </c>
      <c r="D1778" t="s">
        <v>170</v>
      </c>
      <c r="E1778" t="s">
        <v>37</v>
      </c>
      <c r="F1778" t="s">
        <v>171</v>
      </c>
      <c r="G1778">
        <v>6.5418013307097737E-9</v>
      </c>
      <c r="H1778">
        <v>3.0192620212000398E-8</v>
      </c>
      <c r="I1778">
        <v>2.2683545477866849E-8</v>
      </c>
    </row>
    <row r="1779" spans="1:9" x14ac:dyDescent="0.3">
      <c r="A1779" s="71">
        <v>1777</v>
      </c>
      <c r="B1779" t="s">
        <v>1037</v>
      </c>
      <c r="C1779" t="s">
        <v>366</v>
      </c>
      <c r="D1779" t="s">
        <v>170</v>
      </c>
      <c r="E1779" t="s">
        <v>37</v>
      </c>
      <c r="F1779" t="s">
        <v>171</v>
      </c>
      <c r="G1779">
        <v>2.178481301173987E-9</v>
      </c>
      <c r="H1779">
        <v>1.0054968034408781E-8</v>
      </c>
      <c r="I1779">
        <v>7.5538289726755801E-9</v>
      </c>
    </row>
    <row r="1780" spans="1:9" x14ac:dyDescent="0.3">
      <c r="A1780" s="71">
        <v>1778</v>
      </c>
      <c r="B1780" t="s">
        <v>530</v>
      </c>
      <c r="C1780" t="s">
        <v>366</v>
      </c>
      <c r="D1780" t="s">
        <v>170</v>
      </c>
      <c r="E1780" t="s">
        <v>37</v>
      </c>
      <c r="F1780" t="s">
        <v>171</v>
      </c>
      <c r="G1780">
        <v>4.5677784599635289E-11</v>
      </c>
      <c r="H1780">
        <v>3.3318912686527728E-10</v>
      </c>
      <c r="I1780">
        <v>1.5730809022356579E-10</v>
      </c>
    </row>
    <row r="1781" spans="1:9" x14ac:dyDescent="0.3">
      <c r="A1781" s="71">
        <v>1779</v>
      </c>
      <c r="B1781" t="s">
        <v>1037</v>
      </c>
      <c r="C1781" t="s">
        <v>369</v>
      </c>
      <c r="D1781" t="s">
        <v>170</v>
      </c>
      <c r="E1781" t="s">
        <v>37</v>
      </c>
      <c r="F1781" t="s">
        <v>171</v>
      </c>
      <c r="G1781">
        <v>1.4692224548638979E-10</v>
      </c>
      <c r="H1781">
        <v>2.1188524593538989E-9</v>
      </c>
      <c r="I1781">
        <v>1.2408946722009679E-9</v>
      </c>
    </row>
    <row r="1782" spans="1:9" x14ac:dyDescent="0.3">
      <c r="A1782" s="71">
        <v>1780</v>
      </c>
      <c r="B1782" t="s">
        <v>532</v>
      </c>
      <c r="C1782" t="s">
        <v>369</v>
      </c>
      <c r="D1782" t="s">
        <v>170</v>
      </c>
      <c r="E1782" t="s">
        <v>37</v>
      </c>
      <c r="F1782" t="s">
        <v>171</v>
      </c>
      <c r="G1782">
        <v>2.0114511687298439E-10</v>
      </c>
      <c r="H1782">
        <v>9.2834889787064764E-10</v>
      </c>
      <c r="I1782">
        <v>6.9746609348434388E-10</v>
      </c>
    </row>
    <row r="1783" spans="1:9" x14ac:dyDescent="0.3">
      <c r="A1783" s="71">
        <v>1781</v>
      </c>
      <c r="B1783" t="s">
        <v>704</v>
      </c>
      <c r="C1783" t="s">
        <v>369</v>
      </c>
      <c r="D1783" t="s">
        <v>170</v>
      </c>
      <c r="E1783" t="s">
        <v>37</v>
      </c>
      <c r="F1783" t="s">
        <v>171</v>
      </c>
      <c r="G1783">
        <v>6.2530099050082363E-11</v>
      </c>
      <c r="H1783">
        <v>2.8892523977759227E-10</v>
      </c>
      <c r="I1783">
        <v>2.1681878992574849E-10</v>
      </c>
    </row>
    <row r="1784" spans="1:9" x14ac:dyDescent="0.3">
      <c r="A1784" s="71">
        <v>1782</v>
      </c>
      <c r="B1784" t="s">
        <v>530</v>
      </c>
      <c r="C1784" t="s">
        <v>369</v>
      </c>
      <c r="D1784" t="s">
        <v>170</v>
      </c>
      <c r="E1784" t="s">
        <v>37</v>
      </c>
      <c r="F1784" t="s">
        <v>171</v>
      </c>
      <c r="G1784">
        <v>2.032826442555809E-12</v>
      </c>
      <c r="H1784">
        <v>1.4828120272046219E-11</v>
      </c>
      <c r="I1784">
        <v>7.0007784451284606E-12</v>
      </c>
    </row>
    <row r="1785" spans="1:9" x14ac:dyDescent="0.3">
      <c r="A1785" s="71">
        <v>1783</v>
      </c>
      <c r="B1785" t="s">
        <v>1155</v>
      </c>
      <c r="C1785" t="s">
        <v>367</v>
      </c>
      <c r="D1785" t="s">
        <v>170</v>
      </c>
      <c r="E1785" t="s">
        <v>37</v>
      </c>
      <c r="F1785" t="s">
        <v>171</v>
      </c>
      <c r="G1785">
        <v>0</v>
      </c>
      <c r="H1785">
        <v>0</v>
      </c>
      <c r="I1785">
        <v>0</v>
      </c>
    </row>
    <row r="1786" spans="1:9" x14ac:dyDescent="0.3">
      <c r="A1786" s="71">
        <v>1784</v>
      </c>
      <c r="B1786" t="s">
        <v>1155</v>
      </c>
      <c r="C1786" t="s">
        <v>312</v>
      </c>
      <c r="D1786" t="s">
        <v>170</v>
      </c>
      <c r="E1786" t="s">
        <v>37</v>
      </c>
      <c r="F1786" t="s">
        <v>171</v>
      </c>
      <c r="G1786">
        <v>0</v>
      </c>
      <c r="H1786">
        <v>0</v>
      </c>
      <c r="I1786">
        <v>0</v>
      </c>
    </row>
    <row r="1787" spans="1:9" x14ac:dyDescent="0.3">
      <c r="A1787" s="71">
        <v>1785</v>
      </c>
      <c r="B1787" t="s">
        <v>649</v>
      </c>
      <c r="C1787" t="s">
        <v>367</v>
      </c>
      <c r="D1787" t="s">
        <v>170</v>
      </c>
      <c r="E1787" t="s">
        <v>37</v>
      </c>
      <c r="F1787" t="s">
        <v>171</v>
      </c>
      <c r="G1787">
        <v>0</v>
      </c>
      <c r="H1787">
        <v>0</v>
      </c>
      <c r="I1787">
        <v>0</v>
      </c>
    </row>
    <row r="1788" spans="1:9" x14ac:dyDescent="0.3">
      <c r="A1788" s="71">
        <v>1786</v>
      </c>
      <c r="B1788" t="s">
        <v>1083</v>
      </c>
      <c r="C1788" t="s">
        <v>367</v>
      </c>
      <c r="D1788" t="s">
        <v>170</v>
      </c>
      <c r="E1788" t="s">
        <v>37</v>
      </c>
      <c r="F1788" t="s">
        <v>171</v>
      </c>
      <c r="G1788">
        <v>0</v>
      </c>
      <c r="H1788">
        <v>0</v>
      </c>
      <c r="I1788">
        <v>0</v>
      </c>
    </row>
    <row r="1789" spans="1:9" x14ac:dyDescent="0.3">
      <c r="A1789" s="71">
        <v>1787</v>
      </c>
      <c r="B1789" t="s">
        <v>1083</v>
      </c>
      <c r="C1789" t="s">
        <v>312</v>
      </c>
      <c r="D1789" t="s">
        <v>170</v>
      </c>
      <c r="E1789" t="s">
        <v>37</v>
      </c>
      <c r="F1789" t="s">
        <v>171</v>
      </c>
      <c r="G1789">
        <v>0</v>
      </c>
      <c r="H1789">
        <v>0</v>
      </c>
      <c r="I1789">
        <v>0</v>
      </c>
    </row>
    <row r="1790" spans="1:9" x14ac:dyDescent="0.3">
      <c r="A1790" s="71">
        <v>1788</v>
      </c>
      <c r="B1790" t="s">
        <v>1141</v>
      </c>
      <c r="C1790" t="s">
        <v>184</v>
      </c>
      <c r="D1790" t="s">
        <v>170</v>
      </c>
      <c r="E1790" t="s">
        <v>37</v>
      </c>
      <c r="F1790" t="s">
        <v>171</v>
      </c>
      <c r="G1790">
        <v>0</v>
      </c>
      <c r="H1790">
        <v>0</v>
      </c>
      <c r="I1790">
        <v>0</v>
      </c>
    </row>
    <row r="1791" spans="1:9" x14ac:dyDescent="0.3">
      <c r="A1791" s="71">
        <v>1789</v>
      </c>
      <c r="B1791" t="s">
        <v>488</v>
      </c>
      <c r="C1791" t="s">
        <v>179</v>
      </c>
      <c r="D1791" t="s">
        <v>170</v>
      </c>
      <c r="E1791" t="s">
        <v>37</v>
      </c>
      <c r="F1791" t="s">
        <v>171</v>
      </c>
      <c r="G1791">
        <v>7.5096220064998935E-14</v>
      </c>
      <c r="H1791">
        <v>5.477770862184812E-13</v>
      </c>
      <c r="I1791">
        <v>2.5862118751593508E-13</v>
      </c>
    </row>
    <row r="1792" spans="1:9" x14ac:dyDescent="0.3">
      <c r="A1792" s="71">
        <v>1790</v>
      </c>
      <c r="B1792" t="s">
        <v>489</v>
      </c>
      <c r="C1792" t="s">
        <v>179</v>
      </c>
      <c r="D1792" t="s">
        <v>170</v>
      </c>
      <c r="E1792" t="s">
        <v>37</v>
      </c>
      <c r="F1792" t="s">
        <v>171</v>
      </c>
      <c r="G1792">
        <v>7.1974546356687244E-12</v>
      </c>
      <c r="H1792">
        <v>3.3210705927170277E-11</v>
      </c>
      <c r="I1792">
        <v>2.4957078511386649E-11</v>
      </c>
    </row>
    <row r="1793" spans="1:9" x14ac:dyDescent="0.3">
      <c r="A1793" s="71">
        <v>1791</v>
      </c>
      <c r="B1793" t="s">
        <v>466</v>
      </c>
      <c r="C1793" t="s">
        <v>179</v>
      </c>
      <c r="D1793" t="s">
        <v>170</v>
      </c>
      <c r="E1793" t="s">
        <v>37</v>
      </c>
      <c r="F1793" t="s">
        <v>171</v>
      </c>
      <c r="G1793">
        <v>4.1729140186219502E-15</v>
      </c>
      <c r="H1793">
        <v>1.9341661192097359E-14</v>
      </c>
      <c r="I1793">
        <v>1.4468758277683109E-14</v>
      </c>
    </row>
    <row r="1794" spans="1:9" x14ac:dyDescent="0.3">
      <c r="A1794" s="71">
        <v>1792</v>
      </c>
      <c r="B1794" t="s">
        <v>989</v>
      </c>
      <c r="C1794" t="s">
        <v>179</v>
      </c>
      <c r="D1794" t="s">
        <v>170</v>
      </c>
      <c r="E1794" t="s">
        <v>37</v>
      </c>
      <c r="F1794" t="s">
        <v>171</v>
      </c>
      <c r="G1794">
        <v>2.762399588220086E-8</v>
      </c>
      <c r="H1794">
        <v>1.2746318852192651E-7</v>
      </c>
      <c r="I1794">
        <v>9.5785841740083365E-8</v>
      </c>
    </row>
    <row r="1795" spans="1:9" x14ac:dyDescent="0.3">
      <c r="A1795" s="71">
        <v>1793</v>
      </c>
      <c r="B1795" t="s">
        <v>704</v>
      </c>
      <c r="C1795" t="s">
        <v>179</v>
      </c>
      <c r="D1795" t="s">
        <v>170</v>
      </c>
      <c r="E1795" t="s">
        <v>37</v>
      </c>
      <c r="F1795" t="s">
        <v>171</v>
      </c>
      <c r="G1795">
        <v>4.6258999073435439E-9</v>
      </c>
      <c r="H1795">
        <v>2.1346737083792501E-8</v>
      </c>
      <c r="I1795">
        <v>1.6040230950830049E-8</v>
      </c>
    </row>
    <row r="1796" spans="1:9" x14ac:dyDescent="0.3">
      <c r="A1796" s="71">
        <v>1794</v>
      </c>
      <c r="B1796" t="s">
        <v>704</v>
      </c>
      <c r="C1796" t="s">
        <v>297</v>
      </c>
      <c r="D1796" t="s">
        <v>170</v>
      </c>
      <c r="E1796" t="s">
        <v>37</v>
      </c>
      <c r="F1796" t="s">
        <v>171</v>
      </c>
      <c r="G1796">
        <v>7.3938030569538032E-8</v>
      </c>
      <c r="H1796">
        <v>3.4146271730972591E-7</v>
      </c>
      <c r="I1796">
        <v>2.5637653435070181E-7</v>
      </c>
    </row>
    <row r="1797" spans="1:9" x14ac:dyDescent="0.3">
      <c r="A1797" s="71">
        <v>1795</v>
      </c>
      <c r="B1797" t="s">
        <v>996</v>
      </c>
      <c r="C1797" t="s">
        <v>367</v>
      </c>
      <c r="D1797" t="s">
        <v>170</v>
      </c>
      <c r="E1797" t="s">
        <v>37</v>
      </c>
      <c r="F1797" t="s">
        <v>171</v>
      </c>
      <c r="G1797">
        <v>4.4895084961094502E-14</v>
      </c>
      <c r="H1797">
        <v>3.5087260822641119E-13</v>
      </c>
      <c r="I1797">
        <v>5.0845444338400243E-13</v>
      </c>
    </row>
    <row r="1798" spans="1:9" x14ac:dyDescent="0.3">
      <c r="A1798" s="71">
        <v>1796</v>
      </c>
      <c r="B1798" t="s">
        <v>638</v>
      </c>
      <c r="C1798" t="s">
        <v>297</v>
      </c>
      <c r="D1798" t="s">
        <v>170</v>
      </c>
      <c r="E1798" t="s">
        <v>37</v>
      </c>
      <c r="F1798" t="s">
        <v>171</v>
      </c>
      <c r="G1798">
        <v>3.9698745499345331E-10</v>
      </c>
      <c r="H1798">
        <v>3.2289586937109259E-9</v>
      </c>
      <c r="I1798">
        <v>5.1754485454910996E-9</v>
      </c>
    </row>
    <row r="1799" spans="1:9" x14ac:dyDescent="0.3">
      <c r="A1799" s="71">
        <v>1797</v>
      </c>
      <c r="B1799" t="s">
        <v>996</v>
      </c>
      <c r="C1799" t="s">
        <v>184</v>
      </c>
      <c r="D1799" t="s">
        <v>170</v>
      </c>
      <c r="E1799" t="s">
        <v>37</v>
      </c>
      <c r="F1799" t="s">
        <v>171</v>
      </c>
      <c r="G1799">
        <v>2.143558540675658E-7</v>
      </c>
      <c r="H1799">
        <v>5.661423795211337E-6</v>
      </c>
      <c r="I1799">
        <v>2.5845055201148362E-6</v>
      </c>
    </row>
    <row r="1800" spans="1:9" x14ac:dyDescent="0.3">
      <c r="A1800" s="71">
        <v>1798</v>
      </c>
      <c r="B1800" t="s">
        <v>1169</v>
      </c>
      <c r="C1800" t="s">
        <v>184</v>
      </c>
      <c r="D1800" t="s">
        <v>170</v>
      </c>
      <c r="E1800" t="s">
        <v>37</v>
      </c>
      <c r="F1800" t="s">
        <v>171</v>
      </c>
      <c r="G1800">
        <v>8.1799423088174756E-10</v>
      </c>
      <c r="H1800">
        <v>4.6860956562179287E-9</v>
      </c>
      <c r="I1800">
        <v>4.887468251189545E-9</v>
      </c>
    </row>
    <row r="1801" spans="1:9" x14ac:dyDescent="0.3">
      <c r="A1801" s="71">
        <v>1799</v>
      </c>
      <c r="B1801" t="s">
        <v>995</v>
      </c>
      <c r="C1801" t="s">
        <v>184</v>
      </c>
      <c r="D1801" t="s">
        <v>170</v>
      </c>
      <c r="E1801" t="s">
        <v>37</v>
      </c>
      <c r="F1801" t="s">
        <v>171</v>
      </c>
      <c r="G1801">
        <v>1.022563608139683E-7</v>
      </c>
      <c r="H1801">
        <v>4.7731497476790034E-7</v>
      </c>
      <c r="I1801">
        <v>3.7027251097448318E-7</v>
      </c>
    </row>
    <row r="1802" spans="1:9" x14ac:dyDescent="0.3">
      <c r="A1802" s="71">
        <v>1800</v>
      </c>
      <c r="B1802" t="s">
        <v>989</v>
      </c>
      <c r="C1802" t="s">
        <v>184</v>
      </c>
      <c r="D1802" t="s">
        <v>170</v>
      </c>
      <c r="E1802" t="s">
        <v>37</v>
      </c>
      <c r="F1802" t="s">
        <v>171</v>
      </c>
      <c r="G1802">
        <v>1.4356627071517109E-4</v>
      </c>
      <c r="H1802">
        <v>6.6551657846940075E-4</v>
      </c>
      <c r="I1802">
        <v>5.0139959905433785E-4</v>
      </c>
    </row>
    <row r="1803" spans="1:9" x14ac:dyDescent="0.3">
      <c r="A1803" s="71">
        <v>1801</v>
      </c>
      <c r="B1803" t="s">
        <v>611</v>
      </c>
      <c r="C1803" t="s">
        <v>312</v>
      </c>
      <c r="D1803" t="s">
        <v>170</v>
      </c>
      <c r="E1803" t="s">
        <v>37</v>
      </c>
      <c r="F1803" t="s">
        <v>171</v>
      </c>
      <c r="G1803">
        <v>0</v>
      </c>
      <c r="H1803">
        <v>0</v>
      </c>
      <c r="I1803">
        <v>0</v>
      </c>
    </row>
    <row r="1804" spans="1:9" x14ac:dyDescent="0.3">
      <c r="A1804" s="71">
        <v>1802</v>
      </c>
      <c r="B1804" t="s">
        <v>611</v>
      </c>
      <c r="C1804" t="s">
        <v>367</v>
      </c>
      <c r="D1804" t="s">
        <v>170</v>
      </c>
      <c r="E1804" t="s">
        <v>37</v>
      </c>
      <c r="F1804" t="s">
        <v>171</v>
      </c>
      <c r="G1804">
        <v>0</v>
      </c>
      <c r="H1804">
        <v>0</v>
      </c>
      <c r="I1804">
        <v>0</v>
      </c>
    </row>
    <row r="1805" spans="1:9" x14ac:dyDescent="0.3">
      <c r="A1805" s="71">
        <v>1803</v>
      </c>
      <c r="B1805" t="s">
        <v>831</v>
      </c>
      <c r="C1805" t="s">
        <v>369</v>
      </c>
      <c r="D1805" t="s">
        <v>170</v>
      </c>
      <c r="E1805" t="s">
        <v>37</v>
      </c>
      <c r="F1805" t="s">
        <v>171</v>
      </c>
      <c r="G1805">
        <v>0</v>
      </c>
      <c r="H1805">
        <v>0</v>
      </c>
      <c r="I1805">
        <v>0</v>
      </c>
    </row>
    <row r="1806" spans="1:9" x14ac:dyDescent="0.3">
      <c r="A1806" s="71">
        <v>1804</v>
      </c>
      <c r="B1806" t="s">
        <v>596</v>
      </c>
      <c r="C1806" t="s">
        <v>366</v>
      </c>
      <c r="D1806" t="s">
        <v>170</v>
      </c>
      <c r="E1806" t="s">
        <v>37</v>
      </c>
      <c r="F1806" t="s">
        <v>171</v>
      </c>
      <c r="G1806">
        <v>1.7509053777752711E-10</v>
      </c>
      <c r="H1806">
        <v>8.0790616419304626E-10</v>
      </c>
      <c r="I1806">
        <v>6.0712413323645123E-10</v>
      </c>
    </row>
    <row r="1807" spans="1:9" x14ac:dyDescent="0.3">
      <c r="A1807" s="71">
        <v>1805</v>
      </c>
      <c r="B1807" t="s">
        <v>596</v>
      </c>
      <c r="C1807" t="s">
        <v>369</v>
      </c>
      <c r="D1807" t="s">
        <v>170</v>
      </c>
      <c r="E1807" t="s">
        <v>37</v>
      </c>
      <c r="F1807" t="s">
        <v>171</v>
      </c>
      <c r="G1807">
        <v>9.2983670225817823E-12</v>
      </c>
      <c r="H1807">
        <v>4.2904705930326762E-11</v>
      </c>
      <c r="I1807">
        <v>3.2241965161616041E-11</v>
      </c>
    </row>
    <row r="1808" spans="1:9" x14ac:dyDescent="0.3">
      <c r="A1808" s="71">
        <v>1806</v>
      </c>
      <c r="B1808" t="s">
        <v>596</v>
      </c>
      <c r="C1808" t="s">
        <v>179</v>
      </c>
      <c r="D1808" t="s">
        <v>170</v>
      </c>
      <c r="E1808" t="s">
        <v>37</v>
      </c>
      <c r="F1808" t="s">
        <v>171</v>
      </c>
      <c r="G1808">
        <v>7.5983065828682086E-13</v>
      </c>
      <c r="H1808">
        <v>3.5060253990004701E-12</v>
      </c>
      <c r="I1808">
        <v>2.6347027981897718E-12</v>
      </c>
    </row>
    <row r="1809" spans="1:9" x14ac:dyDescent="0.3">
      <c r="A1809" s="71">
        <v>1807</v>
      </c>
      <c r="B1809" t="s">
        <v>808</v>
      </c>
      <c r="C1809" t="s">
        <v>366</v>
      </c>
      <c r="D1809" t="s">
        <v>170</v>
      </c>
      <c r="E1809" t="s">
        <v>37</v>
      </c>
      <c r="F1809" t="s">
        <v>171</v>
      </c>
      <c r="G1809">
        <v>4.7609505631812359E-9</v>
      </c>
      <c r="H1809">
        <v>2.1968934494762021E-8</v>
      </c>
      <c r="I1809">
        <v>1.6508525747085799E-8</v>
      </c>
    </row>
    <row r="1810" spans="1:9" x14ac:dyDescent="0.3">
      <c r="A1810" s="71">
        <v>1808</v>
      </c>
      <c r="B1810" t="s">
        <v>808</v>
      </c>
      <c r="C1810" t="s">
        <v>369</v>
      </c>
      <c r="D1810" t="s">
        <v>170</v>
      </c>
      <c r="E1810" t="s">
        <v>37</v>
      </c>
      <c r="F1810" t="s">
        <v>171</v>
      </c>
      <c r="G1810">
        <v>1.2097385520848299E-10</v>
      </c>
      <c r="H1810">
        <v>5.5822988538168331E-10</v>
      </c>
      <c r="I1810">
        <v>4.1947498515858709E-10</v>
      </c>
    </row>
    <row r="1811" spans="1:9" x14ac:dyDescent="0.3">
      <c r="A1811" s="71">
        <v>1809</v>
      </c>
      <c r="B1811" t="s">
        <v>808</v>
      </c>
      <c r="C1811" t="s">
        <v>312</v>
      </c>
      <c r="D1811" t="s">
        <v>170</v>
      </c>
      <c r="E1811" t="s">
        <v>37</v>
      </c>
      <c r="F1811" t="s">
        <v>171</v>
      </c>
      <c r="G1811">
        <v>0</v>
      </c>
      <c r="H1811">
        <v>0</v>
      </c>
      <c r="I1811">
        <v>0</v>
      </c>
    </row>
    <row r="1812" spans="1:9" x14ac:dyDescent="0.3">
      <c r="A1812" s="71">
        <v>1810</v>
      </c>
      <c r="B1812" t="s">
        <v>596</v>
      </c>
      <c r="C1812" t="s">
        <v>297</v>
      </c>
      <c r="D1812" t="s">
        <v>170</v>
      </c>
      <c r="E1812" t="s">
        <v>37</v>
      </c>
      <c r="F1812" t="s">
        <v>171</v>
      </c>
      <c r="G1812">
        <v>4.1127857211610656E-9</v>
      </c>
      <c r="H1812">
        <v>1.904277628630853E-8</v>
      </c>
      <c r="I1812">
        <v>1.4439071171003681E-8</v>
      </c>
    </row>
    <row r="1813" spans="1:9" x14ac:dyDescent="0.3">
      <c r="A1813" s="71">
        <v>1811</v>
      </c>
      <c r="B1813" t="s">
        <v>1146</v>
      </c>
      <c r="C1813" t="s">
        <v>366</v>
      </c>
      <c r="D1813" t="s">
        <v>170</v>
      </c>
      <c r="E1813" t="s">
        <v>37</v>
      </c>
      <c r="F1813" t="s">
        <v>171</v>
      </c>
      <c r="G1813">
        <v>6.1004911899428092E-9</v>
      </c>
      <c r="H1813">
        <v>2.8149005077767079E-8</v>
      </c>
      <c r="I1813">
        <v>2.1153372838017179E-8</v>
      </c>
    </row>
    <row r="1814" spans="1:9" x14ac:dyDescent="0.3">
      <c r="A1814" s="71">
        <v>1812</v>
      </c>
      <c r="B1814" t="s">
        <v>1146</v>
      </c>
      <c r="C1814" t="s">
        <v>369</v>
      </c>
      <c r="D1814" t="s">
        <v>170</v>
      </c>
      <c r="E1814" t="s">
        <v>37</v>
      </c>
      <c r="F1814" t="s">
        <v>171</v>
      </c>
      <c r="G1814">
        <v>1.985859295383405E-10</v>
      </c>
      <c r="H1814">
        <v>9.1631905774163898E-10</v>
      </c>
      <c r="I1814">
        <v>6.8859409465434753E-10</v>
      </c>
    </row>
    <row r="1815" spans="1:9" x14ac:dyDescent="0.3">
      <c r="A1815" s="71">
        <v>1813</v>
      </c>
      <c r="B1815" t="s">
        <v>1170</v>
      </c>
      <c r="C1815" t="s">
        <v>175</v>
      </c>
      <c r="D1815" t="s">
        <v>176</v>
      </c>
      <c r="E1815" t="s">
        <v>1171</v>
      </c>
      <c r="F1815" t="s">
        <v>171</v>
      </c>
      <c r="G1815">
        <v>1.6879566239242181</v>
      </c>
      <c r="H1815">
        <v>18.990196250181398</v>
      </c>
      <c r="I1815">
        <v>42.54490862094346</v>
      </c>
    </row>
    <row r="1816" spans="1:9" x14ac:dyDescent="0.3">
      <c r="A1816" s="71">
        <v>1814</v>
      </c>
      <c r="B1816" t="s">
        <v>492</v>
      </c>
      <c r="C1816" t="s">
        <v>184</v>
      </c>
      <c r="D1816" t="s">
        <v>170</v>
      </c>
      <c r="E1816" t="s">
        <v>37</v>
      </c>
      <c r="F1816" t="s">
        <v>171</v>
      </c>
      <c r="G1816">
        <v>5.553346919949996E-7</v>
      </c>
      <c r="H1816">
        <v>2.6972634343816651E-6</v>
      </c>
      <c r="I1816">
        <v>2.2589066403345941E-6</v>
      </c>
    </row>
    <row r="1817" spans="1:9" x14ac:dyDescent="0.3">
      <c r="A1817" s="71">
        <v>1815</v>
      </c>
      <c r="B1817" t="s">
        <v>492</v>
      </c>
      <c r="C1817" t="s">
        <v>369</v>
      </c>
      <c r="D1817" t="s">
        <v>170</v>
      </c>
      <c r="E1817" t="s">
        <v>37</v>
      </c>
      <c r="F1817" t="s">
        <v>171</v>
      </c>
      <c r="G1817">
        <v>2.7982619990052112E-10</v>
      </c>
      <c r="H1817">
        <v>1.2914134698132279E-9</v>
      </c>
      <c r="I1817">
        <v>9.7029159965902939E-10</v>
      </c>
    </row>
    <row r="1818" spans="1:9" x14ac:dyDescent="0.3">
      <c r="A1818" s="71">
        <v>1816</v>
      </c>
      <c r="B1818" t="s">
        <v>492</v>
      </c>
      <c r="C1818" t="s">
        <v>366</v>
      </c>
      <c r="D1818" t="s">
        <v>170</v>
      </c>
      <c r="E1818" t="s">
        <v>37</v>
      </c>
      <c r="F1818" t="s">
        <v>171</v>
      </c>
      <c r="G1818">
        <v>9.0978705943350518E-9</v>
      </c>
      <c r="H1818">
        <v>4.1993895624085149E-8</v>
      </c>
      <c r="I1818">
        <v>3.1546620184200658E-8</v>
      </c>
    </row>
    <row r="1819" spans="1:9" x14ac:dyDescent="0.3">
      <c r="A1819" s="71">
        <v>1817</v>
      </c>
      <c r="B1819" t="s">
        <v>492</v>
      </c>
      <c r="C1819" t="s">
        <v>297</v>
      </c>
      <c r="D1819" t="s">
        <v>170</v>
      </c>
      <c r="E1819" t="s">
        <v>37</v>
      </c>
      <c r="F1819" t="s">
        <v>171</v>
      </c>
      <c r="G1819">
        <v>1.671831736304658E-7</v>
      </c>
      <c r="H1819">
        <v>7.7149860512378335E-7</v>
      </c>
      <c r="I1819">
        <v>5.7970475808035932E-7</v>
      </c>
    </row>
    <row r="1820" spans="1:9" x14ac:dyDescent="0.3">
      <c r="A1820" s="71">
        <v>1818</v>
      </c>
      <c r="B1820" t="s">
        <v>492</v>
      </c>
      <c r="C1820" t="s">
        <v>179</v>
      </c>
      <c r="D1820" t="s">
        <v>170</v>
      </c>
      <c r="E1820" t="s">
        <v>37</v>
      </c>
      <c r="F1820" t="s">
        <v>171</v>
      </c>
      <c r="G1820">
        <v>9.9163438956964602E-9</v>
      </c>
      <c r="H1820">
        <v>4.5772956183474399E-8</v>
      </c>
      <c r="I1820">
        <v>3.4384644023608223E-8</v>
      </c>
    </row>
    <row r="1821" spans="1:9" x14ac:dyDescent="0.3">
      <c r="A1821" s="71">
        <v>1819</v>
      </c>
      <c r="B1821" t="s">
        <v>320</v>
      </c>
      <c r="C1821" t="s">
        <v>169</v>
      </c>
      <c r="D1821" t="s">
        <v>170</v>
      </c>
      <c r="E1821" t="s">
        <v>37</v>
      </c>
      <c r="F1821" t="s">
        <v>171</v>
      </c>
      <c r="G1821">
        <v>1.4686518160678249E-4</v>
      </c>
      <c r="H1821">
        <v>5.6618367766737059E-5</v>
      </c>
      <c r="I1821">
        <v>1.192786833389841E-4</v>
      </c>
    </row>
    <row r="1822" spans="1:9" x14ac:dyDescent="0.3">
      <c r="A1822" s="71">
        <v>1820</v>
      </c>
      <c r="B1822" t="s">
        <v>320</v>
      </c>
      <c r="C1822" t="s">
        <v>312</v>
      </c>
      <c r="D1822" t="s">
        <v>170</v>
      </c>
      <c r="E1822" t="s">
        <v>37</v>
      </c>
      <c r="F1822" t="s">
        <v>171</v>
      </c>
      <c r="G1822">
        <v>9.2478254328153621E-6</v>
      </c>
      <c r="H1822">
        <v>3.664793700324642E-6</v>
      </c>
      <c r="I1822">
        <v>5.4725033058354779E-6</v>
      </c>
    </row>
    <row r="1823" spans="1:9" x14ac:dyDescent="0.3">
      <c r="A1823" s="71">
        <v>1821</v>
      </c>
      <c r="B1823" t="s">
        <v>320</v>
      </c>
      <c r="C1823" t="s">
        <v>367</v>
      </c>
      <c r="D1823" t="s">
        <v>170</v>
      </c>
      <c r="E1823" t="s">
        <v>37</v>
      </c>
      <c r="F1823" t="s">
        <v>171</v>
      </c>
      <c r="G1823">
        <v>4.9520626562495019E-4</v>
      </c>
      <c r="H1823">
        <v>1.0583613448981519E-4</v>
      </c>
      <c r="I1823">
        <v>4.8106665807815778E-5</v>
      </c>
    </row>
    <row r="1824" spans="1:9" x14ac:dyDescent="0.3">
      <c r="A1824" s="71">
        <v>1822</v>
      </c>
      <c r="B1824" t="s">
        <v>310</v>
      </c>
      <c r="C1824" t="s">
        <v>364</v>
      </c>
      <c r="D1824" t="s">
        <v>170</v>
      </c>
      <c r="E1824" t="s">
        <v>37</v>
      </c>
      <c r="F1824" t="s">
        <v>171</v>
      </c>
      <c r="G1824">
        <v>4.5485953217231269E-7</v>
      </c>
      <c r="H1824">
        <v>2.2006714756721269E-6</v>
      </c>
      <c r="I1824">
        <v>1.766471516449832E-6</v>
      </c>
    </row>
    <row r="1825" spans="1:9" x14ac:dyDescent="0.3">
      <c r="A1825" s="71">
        <v>1823</v>
      </c>
      <c r="B1825" t="s">
        <v>1172</v>
      </c>
      <c r="C1825" t="s">
        <v>169</v>
      </c>
      <c r="D1825" t="s">
        <v>170</v>
      </c>
      <c r="E1825" t="s">
        <v>37</v>
      </c>
      <c r="F1825" t="s">
        <v>171</v>
      </c>
      <c r="G1825">
        <v>7.3963666113515442E-9</v>
      </c>
      <c r="H1825">
        <v>3.8971925635834102E-8</v>
      </c>
      <c r="I1825">
        <v>3.6043109694196637E-8</v>
      </c>
    </row>
    <row r="1826" spans="1:9" x14ac:dyDescent="0.3">
      <c r="A1826" s="71">
        <v>1824</v>
      </c>
      <c r="B1826" t="s">
        <v>1172</v>
      </c>
      <c r="C1826" t="s">
        <v>367</v>
      </c>
      <c r="D1826" t="s">
        <v>170</v>
      </c>
      <c r="E1826" t="s">
        <v>37</v>
      </c>
      <c r="F1826" t="s">
        <v>171</v>
      </c>
      <c r="G1826">
        <v>1.594898061609713E-5</v>
      </c>
      <c r="H1826">
        <v>8.8927371075084787E-5</v>
      </c>
      <c r="I1826">
        <v>3.4746037657230211E-4</v>
      </c>
    </row>
    <row r="1827" spans="1:9" x14ac:dyDescent="0.3">
      <c r="A1827" s="71">
        <v>1825</v>
      </c>
      <c r="B1827" t="s">
        <v>1173</v>
      </c>
      <c r="C1827" t="s">
        <v>297</v>
      </c>
      <c r="D1827" t="s">
        <v>170</v>
      </c>
      <c r="E1827" t="s">
        <v>237</v>
      </c>
      <c r="F1827" t="s">
        <v>171</v>
      </c>
      <c r="G1827">
        <v>6.9859446618835992E-8</v>
      </c>
      <c r="H1827">
        <v>2.6238168408149481E-6</v>
      </c>
      <c r="I1827">
        <v>6.9945973677648159E-6</v>
      </c>
    </row>
    <row r="1828" spans="1:9" x14ac:dyDescent="0.3">
      <c r="A1828" s="71">
        <v>1826</v>
      </c>
      <c r="B1828" t="s">
        <v>1174</v>
      </c>
      <c r="C1828" t="s">
        <v>297</v>
      </c>
      <c r="D1828" t="s">
        <v>170</v>
      </c>
      <c r="E1828" t="s">
        <v>237</v>
      </c>
      <c r="F1828" t="s">
        <v>171</v>
      </c>
      <c r="G1828">
        <v>1.300908709359746E-6</v>
      </c>
      <c r="H1828">
        <v>4.7711945439793651E-5</v>
      </c>
      <c r="I1828">
        <v>1.2379164410523659E-4</v>
      </c>
    </row>
    <row r="1829" spans="1:9" x14ac:dyDescent="0.3">
      <c r="A1829" s="71">
        <v>1827</v>
      </c>
      <c r="B1829" t="s">
        <v>1173</v>
      </c>
      <c r="C1829" t="s">
        <v>367</v>
      </c>
      <c r="D1829" t="s">
        <v>170</v>
      </c>
      <c r="E1829" t="s">
        <v>237</v>
      </c>
      <c r="F1829" t="s">
        <v>171</v>
      </c>
      <c r="G1829">
        <v>3.736000211941928E-4</v>
      </c>
      <c r="H1829">
        <v>7.1068482894319929E-3</v>
      </c>
      <c r="I1829">
        <v>6.3524605636012237E-3</v>
      </c>
    </row>
    <row r="1830" spans="1:9" x14ac:dyDescent="0.3">
      <c r="A1830" s="71">
        <v>1828</v>
      </c>
      <c r="B1830" t="s">
        <v>1174</v>
      </c>
      <c r="C1830" t="s">
        <v>370</v>
      </c>
      <c r="D1830" t="s">
        <v>170</v>
      </c>
      <c r="E1830" t="s">
        <v>237</v>
      </c>
      <c r="F1830" t="s">
        <v>171</v>
      </c>
      <c r="G1830">
        <v>5.3267511014779369E-2</v>
      </c>
      <c r="H1830">
        <v>1.173063256487743</v>
      </c>
      <c r="I1830">
        <v>1.358008248497502</v>
      </c>
    </row>
    <row r="1831" spans="1:9" x14ac:dyDescent="0.3">
      <c r="A1831" s="71">
        <v>1829</v>
      </c>
      <c r="B1831" t="s">
        <v>1174</v>
      </c>
      <c r="C1831" t="s">
        <v>367</v>
      </c>
      <c r="D1831" t="s">
        <v>170</v>
      </c>
      <c r="E1831" t="s">
        <v>237</v>
      </c>
      <c r="F1831" t="s">
        <v>171</v>
      </c>
      <c r="G1831">
        <v>2.9676561493856058E-3</v>
      </c>
      <c r="H1831">
        <v>9.0642427016030092E-2</v>
      </c>
      <c r="I1831">
        <v>0.18584458301539911</v>
      </c>
    </row>
    <row r="1832" spans="1:9" x14ac:dyDescent="0.3">
      <c r="A1832" s="71">
        <v>1830</v>
      </c>
      <c r="B1832" t="s">
        <v>1175</v>
      </c>
      <c r="C1832" t="s">
        <v>169</v>
      </c>
      <c r="D1832" t="s">
        <v>170</v>
      </c>
      <c r="E1832" t="s">
        <v>37</v>
      </c>
      <c r="F1832" t="s">
        <v>171</v>
      </c>
      <c r="G1832">
        <v>0.114444159960779</v>
      </c>
      <c r="H1832">
        <v>9.6937283007610509E-2</v>
      </c>
      <c r="I1832">
        <v>0.10379385497587811</v>
      </c>
    </row>
    <row r="1833" spans="1:9" x14ac:dyDescent="0.3">
      <c r="A1833" s="71">
        <v>1831</v>
      </c>
      <c r="B1833" t="s">
        <v>1175</v>
      </c>
      <c r="C1833" t="s">
        <v>297</v>
      </c>
      <c r="D1833" t="s">
        <v>170</v>
      </c>
      <c r="E1833" t="s">
        <v>37</v>
      </c>
      <c r="F1833" t="s">
        <v>171</v>
      </c>
      <c r="G1833">
        <v>7.7793865437605549E-3</v>
      </c>
      <c r="H1833">
        <v>5.5355325610045969E-2</v>
      </c>
      <c r="I1833">
        <v>8.5444823374639003E-2</v>
      </c>
    </row>
    <row r="1834" spans="1:9" x14ac:dyDescent="0.3">
      <c r="A1834" s="71">
        <v>1832</v>
      </c>
      <c r="B1834" t="s">
        <v>1175</v>
      </c>
      <c r="C1834" t="s">
        <v>301</v>
      </c>
      <c r="D1834" t="s">
        <v>170</v>
      </c>
      <c r="E1834" t="s">
        <v>37</v>
      </c>
      <c r="F1834" t="s">
        <v>171</v>
      </c>
      <c r="G1834">
        <v>5.8733597570018901E-7</v>
      </c>
      <c r="H1834">
        <v>4.6127752357311539E-6</v>
      </c>
      <c r="I1834">
        <v>5.769371874252495E-6</v>
      </c>
    </row>
    <row r="1835" spans="1:9" x14ac:dyDescent="0.3">
      <c r="A1835" s="71">
        <v>1833</v>
      </c>
      <c r="B1835" t="s">
        <v>1175</v>
      </c>
      <c r="C1835" t="s">
        <v>312</v>
      </c>
      <c r="D1835" t="s">
        <v>170</v>
      </c>
      <c r="E1835" t="s">
        <v>37</v>
      </c>
      <c r="F1835" t="s">
        <v>171</v>
      </c>
      <c r="G1835">
        <v>5.3885614542702482E-3</v>
      </c>
      <c r="H1835">
        <v>4.5237976318793491E-2</v>
      </c>
      <c r="I1835">
        <v>6.2299962538906691E-2</v>
      </c>
    </row>
    <row r="1836" spans="1:9" x14ac:dyDescent="0.3">
      <c r="A1836" s="71">
        <v>1834</v>
      </c>
      <c r="B1836" t="s">
        <v>1176</v>
      </c>
      <c r="C1836" t="s">
        <v>169</v>
      </c>
      <c r="D1836" t="s">
        <v>170</v>
      </c>
      <c r="E1836" t="s">
        <v>37</v>
      </c>
      <c r="F1836" t="s">
        <v>171</v>
      </c>
      <c r="G1836">
        <v>0.27276169579029691</v>
      </c>
      <c r="H1836">
        <v>9.933466490821079</v>
      </c>
      <c r="I1836">
        <v>7.7421393174271351</v>
      </c>
    </row>
    <row r="1837" spans="1:9" x14ac:dyDescent="0.3">
      <c r="A1837" s="71">
        <v>1835</v>
      </c>
      <c r="B1837" t="s">
        <v>1176</v>
      </c>
      <c r="C1837" t="s">
        <v>297</v>
      </c>
      <c r="D1837" t="s">
        <v>170</v>
      </c>
      <c r="E1837" t="s">
        <v>37</v>
      </c>
      <c r="F1837" t="s">
        <v>171</v>
      </c>
      <c r="G1837">
        <v>1.312489804904355</v>
      </c>
      <c r="H1837">
        <v>8.6028028066410496</v>
      </c>
      <c r="I1837">
        <v>12.961984714206521</v>
      </c>
    </row>
    <row r="1838" spans="1:9" x14ac:dyDescent="0.3">
      <c r="A1838" s="71">
        <v>1836</v>
      </c>
      <c r="B1838" t="s">
        <v>1176</v>
      </c>
      <c r="C1838" t="s">
        <v>301</v>
      </c>
      <c r="D1838" t="s">
        <v>170</v>
      </c>
      <c r="E1838" t="s">
        <v>37</v>
      </c>
      <c r="F1838" t="s">
        <v>171</v>
      </c>
      <c r="G1838">
        <v>8.8190216530567015E-7</v>
      </c>
      <c r="H1838">
        <v>6.5663596817975756E-6</v>
      </c>
      <c r="I1838">
        <v>8.6757866707680566E-6</v>
      </c>
    </row>
    <row r="1839" spans="1:9" x14ac:dyDescent="0.3">
      <c r="A1839" s="71">
        <v>1837</v>
      </c>
      <c r="B1839" t="s">
        <v>1176</v>
      </c>
      <c r="C1839" t="s">
        <v>497</v>
      </c>
      <c r="D1839" t="s">
        <v>170</v>
      </c>
      <c r="E1839" t="s">
        <v>37</v>
      </c>
      <c r="F1839" t="s">
        <v>171</v>
      </c>
      <c r="G1839">
        <v>2.140880201828531E-5</v>
      </c>
      <c r="H1839">
        <v>1.097713674748269E-4</v>
      </c>
      <c r="I1839">
        <v>8.3756889562882044E-5</v>
      </c>
    </row>
    <row r="1840" spans="1:9" x14ac:dyDescent="0.3">
      <c r="A1840" s="71">
        <v>1838</v>
      </c>
      <c r="B1840" t="s">
        <v>1176</v>
      </c>
      <c r="C1840" t="s">
        <v>312</v>
      </c>
      <c r="D1840" t="s">
        <v>170</v>
      </c>
      <c r="E1840" t="s">
        <v>37</v>
      </c>
      <c r="F1840" t="s">
        <v>171</v>
      </c>
      <c r="G1840">
        <v>0.40767272409278288</v>
      </c>
      <c r="H1840">
        <v>2.333926933774662</v>
      </c>
      <c r="I1840">
        <v>4.33461039769323</v>
      </c>
    </row>
    <row r="1841" spans="1:9" x14ac:dyDescent="0.3">
      <c r="A1841" s="71">
        <v>1839</v>
      </c>
      <c r="B1841" t="s">
        <v>104</v>
      </c>
      <c r="C1841" t="s">
        <v>312</v>
      </c>
      <c r="D1841" t="s">
        <v>170</v>
      </c>
      <c r="E1841" t="s">
        <v>37</v>
      </c>
      <c r="F1841" t="s">
        <v>171</v>
      </c>
      <c r="G1841">
        <v>1.661299750308388E-12</v>
      </c>
      <c r="H1841">
        <v>6.4330188852888947E-13</v>
      </c>
      <c r="I1841">
        <v>1.5706950694358781E-12</v>
      </c>
    </row>
    <row r="1842" spans="1:9" x14ac:dyDescent="0.3">
      <c r="A1842" s="71">
        <v>1840</v>
      </c>
      <c r="B1842" t="s">
        <v>1177</v>
      </c>
      <c r="C1842" t="s">
        <v>175</v>
      </c>
      <c r="D1842" t="s">
        <v>176</v>
      </c>
      <c r="E1842" t="s">
        <v>1171</v>
      </c>
      <c r="F1842" t="s">
        <v>171</v>
      </c>
      <c r="G1842">
        <v>132.46090148517851</v>
      </c>
      <c r="H1842">
        <v>2075.9261122067919</v>
      </c>
      <c r="I1842">
        <v>2085.807274035526</v>
      </c>
    </row>
    <row r="1843" spans="1:9" x14ac:dyDescent="0.3">
      <c r="A1843" s="71">
        <v>1841</v>
      </c>
      <c r="B1843" t="s">
        <v>1178</v>
      </c>
      <c r="C1843" t="s">
        <v>175</v>
      </c>
      <c r="D1843" t="s">
        <v>176</v>
      </c>
      <c r="E1843" t="s">
        <v>37</v>
      </c>
      <c r="F1843" t="s">
        <v>171</v>
      </c>
      <c r="G1843">
        <v>97.751231672944144</v>
      </c>
      <c r="H1843">
        <v>1793.555183190389</v>
      </c>
      <c r="I1843">
        <v>816.17246378316406</v>
      </c>
    </row>
    <row r="1844" spans="1:9" x14ac:dyDescent="0.3">
      <c r="A1844" s="71">
        <v>1842</v>
      </c>
      <c r="B1844" t="s">
        <v>1179</v>
      </c>
      <c r="C1844" t="s">
        <v>369</v>
      </c>
      <c r="D1844" t="s">
        <v>170</v>
      </c>
      <c r="E1844" t="s">
        <v>37</v>
      </c>
      <c r="F1844" t="s">
        <v>171</v>
      </c>
      <c r="G1844">
        <v>5.5125611679913646E-9</v>
      </c>
      <c r="H1844">
        <v>7.2675876440715354E-8</v>
      </c>
      <c r="I1844">
        <v>2.854121735164506E-8</v>
      </c>
    </row>
    <row r="1845" spans="1:9" x14ac:dyDescent="0.3">
      <c r="A1845" s="71">
        <v>1843</v>
      </c>
      <c r="B1845" t="s">
        <v>1180</v>
      </c>
      <c r="C1845" t="s">
        <v>184</v>
      </c>
      <c r="D1845" t="s">
        <v>170</v>
      </c>
      <c r="E1845" t="s">
        <v>37</v>
      </c>
      <c r="F1845" t="s">
        <v>171</v>
      </c>
      <c r="G1845">
        <v>8.1878682131742174E-9</v>
      </c>
      <c r="H1845">
        <v>5.8754941320825743E-8</v>
      </c>
      <c r="I1845">
        <v>1.2165867901064E-7</v>
      </c>
    </row>
    <row r="1846" spans="1:9" x14ac:dyDescent="0.3">
      <c r="A1846" s="71">
        <v>1844</v>
      </c>
      <c r="B1846" t="s">
        <v>496</v>
      </c>
      <c r="C1846" t="s">
        <v>169</v>
      </c>
      <c r="D1846" t="s">
        <v>170</v>
      </c>
      <c r="E1846" t="s">
        <v>37</v>
      </c>
      <c r="F1846" t="s">
        <v>171</v>
      </c>
      <c r="G1846">
        <v>3.7683362638101237E-2</v>
      </c>
      <c r="H1846">
        <v>1.271373863865797</v>
      </c>
      <c r="I1846">
        <v>1.5219449708084289</v>
      </c>
    </row>
    <row r="1847" spans="1:9" x14ac:dyDescent="0.3">
      <c r="A1847" s="71">
        <v>1845</v>
      </c>
      <c r="B1847" t="s">
        <v>1181</v>
      </c>
      <c r="C1847" t="s">
        <v>169</v>
      </c>
      <c r="D1847" t="s">
        <v>170</v>
      </c>
      <c r="E1847" t="s">
        <v>37</v>
      </c>
      <c r="F1847" t="s">
        <v>171</v>
      </c>
      <c r="G1847">
        <v>6.2710913658745981E-2</v>
      </c>
      <c r="H1847">
        <v>0.71596454326478542</v>
      </c>
      <c r="I1847">
        <v>0.55518382659049992</v>
      </c>
    </row>
    <row r="1848" spans="1:9" x14ac:dyDescent="0.3">
      <c r="A1848" s="71">
        <v>1846</v>
      </c>
      <c r="B1848" t="s">
        <v>496</v>
      </c>
      <c r="C1848" t="s">
        <v>297</v>
      </c>
      <c r="D1848" t="s">
        <v>170</v>
      </c>
      <c r="E1848" t="s">
        <v>37</v>
      </c>
      <c r="F1848" t="s">
        <v>171</v>
      </c>
      <c r="G1848">
        <v>0.28788214370111209</v>
      </c>
      <c r="H1848">
        <v>3.0789588321984822</v>
      </c>
      <c r="I1848">
        <v>5.9620894276706338</v>
      </c>
    </row>
    <row r="1849" spans="1:9" x14ac:dyDescent="0.3">
      <c r="A1849" s="71">
        <v>1847</v>
      </c>
      <c r="B1849" t="s">
        <v>496</v>
      </c>
      <c r="C1849" t="s">
        <v>301</v>
      </c>
      <c r="D1849" t="s">
        <v>170</v>
      </c>
      <c r="E1849" t="s">
        <v>37</v>
      </c>
      <c r="F1849" t="s">
        <v>171</v>
      </c>
      <c r="G1849">
        <v>1.1699784755758421E-3</v>
      </c>
      <c r="H1849">
        <v>8.6122166730152588E-3</v>
      </c>
      <c r="I1849">
        <v>9.7952685551323544E-3</v>
      </c>
    </row>
    <row r="1850" spans="1:9" x14ac:dyDescent="0.3">
      <c r="A1850" s="71">
        <v>1848</v>
      </c>
      <c r="B1850" t="s">
        <v>496</v>
      </c>
      <c r="C1850" t="s">
        <v>312</v>
      </c>
      <c r="D1850" t="s">
        <v>170</v>
      </c>
      <c r="E1850" t="s">
        <v>37</v>
      </c>
      <c r="F1850" t="s">
        <v>171</v>
      </c>
      <c r="G1850">
        <v>2.5336994830559501E-2</v>
      </c>
      <c r="H1850">
        <v>0.16259530477550541</v>
      </c>
      <c r="I1850">
        <v>0.2163543109596246</v>
      </c>
    </row>
    <row r="1851" spans="1:9" x14ac:dyDescent="0.3">
      <c r="A1851" s="71">
        <v>1849</v>
      </c>
      <c r="B1851" t="s">
        <v>1181</v>
      </c>
      <c r="C1851" t="s">
        <v>297</v>
      </c>
      <c r="D1851" t="s">
        <v>170</v>
      </c>
      <c r="E1851" t="s">
        <v>37</v>
      </c>
      <c r="F1851" t="s">
        <v>171</v>
      </c>
      <c r="G1851">
        <v>0.14743218293769891</v>
      </c>
      <c r="H1851">
        <v>1.148614540333134</v>
      </c>
      <c r="I1851">
        <v>2.7522184735704029</v>
      </c>
    </row>
    <row r="1852" spans="1:9" x14ac:dyDescent="0.3">
      <c r="A1852" s="71">
        <v>1850</v>
      </c>
      <c r="B1852" t="s">
        <v>1181</v>
      </c>
      <c r="C1852" t="s">
        <v>301</v>
      </c>
      <c r="D1852" t="s">
        <v>170</v>
      </c>
      <c r="E1852" t="s">
        <v>37</v>
      </c>
      <c r="F1852" t="s">
        <v>171</v>
      </c>
      <c r="G1852">
        <v>8.5362623112766427E-3</v>
      </c>
      <c r="H1852">
        <v>1.33392792107306E-2</v>
      </c>
      <c r="I1852">
        <v>1.526124577466007E-2</v>
      </c>
    </row>
    <row r="1853" spans="1:9" x14ac:dyDescent="0.3">
      <c r="A1853" s="71">
        <v>1851</v>
      </c>
      <c r="B1853" t="s">
        <v>1181</v>
      </c>
      <c r="C1853" t="s">
        <v>312</v>
      </c>
      <c r="D1853" t="s">
        <v>170</v>
      </c>
      <c r="E1853" t="s">
        <v>37</v>
      </c>
      <c r="F1853" t="s">
        <v>171</v>
      </c>
      <c r="G1853">
        <v>1.6752696351565819E-2</v>
      </c>
      <c r="H1853">
        <v>9.0250977643458588E-2</v>
      </c>
      <c r="I1853">
        <v>0.53545347761957052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854AC-9EF8-4648-9BFA-208D03A7DAFD}">
  <sheetPr>
    <tabColor theme="4" tint="0.59999389629810485"/>
  </sheetPr>
  <dimension ref="A1:I570"/>
  <sheetViews>
    <sheetView zoomScaleNormal="100" workbookViewId="0">
      <selection activeCell="I13" sqref="A13:I13"/>
    </sheetView>
  </sheetViews>
  <sheetFormatPr defaultRowHeight="14.4" x14ac:dyDescent="0.3"/>
  <cols>
    <col min="2" max="2" width="29.77734375" customWidth="1"/>
    <col min="3" max="3" width="45" customWidth="1"/>
    <col min="4" max="4" width="16.109375" customWidth="1"/>
    <col min="6" max="6" width="17.109375" customWidth="1"/>
    <col min="7" max="7" width="26.44140625" customWidth="1"/>
    <col min="8" max="8" width="15.88671875" customWidth="1"/>
    <col min="9" max="9" width="16.88671875" customWidth="1"/>
  </cols>
  <sheetData>
    <row r="1" spans="1:9" x14ac:dyDescent="0.3">
      <c r="B1" s="71" t="s">
        <v>160</v>
      </c>
      <c r="C1" s="71" t="s">
        <v>161</v>
      </c>
      <c r="D1" s="71" t="s">
        <v>162</v>
      </c>
      <c r="E1" s="71" t="s">
        <v>163</v>
      </c>
      <c r="F1" s="71" t="s">
        <v>164</v>
      </c>
      <c r="G1" s="71" t="s">
        <v>165</v>
      </c>
      <c r="H1" s="71" t="s">
        <v>166</v>
      </c>
      <c r="I1" s="71" t="s">
        <v>167</v>
      </c>
    </row>
    <row r="2" spans="1:9" x14ac:dyDescent="0.3">
      <c r="A2" s="71">
        <v>0</v>
      </c>
      <c r="B2" t="s">
        <v>168</v>
      </c>
      <c r="C2" t="s">
        <v>169</v>
      </c>
      <c r="D2" t="s">
        <v>170</v>
      </c>
      <c r="E2" t="s">
        <v>37</v>
      </c>
      <c r="F2" t="s">
        <v>171</v>
      </c>
      <c r="G2">
        <v>5.2949645027319624E-9</v>
      </c>
      <c r="H2">
        <v>2.6970834924586249E-8</v>
      </c>
      <c r="I2">
        <v>2.060682389036399E-7</v>
      </c>
    </row>
    <row r="3" spans="1:9" x14ac:dyDescent="0.3">
      <c r="A3" s="71">
        <v>1</v>
      </c>
      <c r="B3" t="s">
        <v>172</v>
      </c>
      <c r="C3" t="s">
        <v>169</v>
      </c>
      <c r="D3" t="s">
        <v>170</v>
      </c>
      <c r="E3" t="s">
        <v>37</v>
      </c>
      <c r="F3" t="s">
        <v>171</v>
      </c>
      <c r="G3">
        <v>9.1877808720671413E-10</v>
      </c>
      <c r="H3">
        <v>4.8325310622620811E-9</v>
      </c>
      <c r="I3">
        <v>4.2789265516046753E-9</v>
      </c>
    </row>
    <row r="4" spans="1:9" x14ac:dyDescent="0.3">
      <c r="A4" s="71">
        <v>2</v>
      </c>
      <c r="B4" t="s">
        <v>173</v>
      </c>
      <c r="C4" t="s">
        <v>169</v>
      </c>
      <c r="D4" t="s">
        <v>170</v>
      </c>
      <c r="E4" t="s">
        <v>37</v>
      </c>
      <c r="F4" t="s">
        <v>171</v>
      </c>
      <c r="G4">
        <v>2.194260095576939E-9</v>
      </c>
      <c r="H4">
        <v>1.1585513370531949E-8</v>
      </c>
      <c r="I4">
        <v>1.021159859890204E-8</v>
      </c>
    </row>
    <row r="5" spans="1:9" x14ac:dyDescent="0.3">
      <c r="A5" s="71">
        <v>3</v>
      </c>
      <c r="B5" t="s">
        <v>174</v>
      </c>
      <c r="C5" t="s">
        <v>175</v>
      </c>
      <c r="D5" t="s">
        <v>176</v>
      </c>
      <c r="E5" t="s">
        <v>37</v>
      </c>
      <c r="F5" t="s">
        <v>171</v>
      </c>
      <c r="G5">
        <v>8.0121116249121466E-2</v>
      </c>
      <c r="H5">
        <v>0.36914905200191539</v>
      </c>
      <c r="I5">
        <v>0.36749249224264441</v>
      </c>
    </row>
    <row r="6" spans="1:9" x14ac:dyDescent="0.3">
      <c r="A6" s="71">
        <v>4</v>
      </c>
      <c r="B6" t="s">
        <v>177</v>
      </c>
      <c r="C6" t="s">
        <v>169</v>
      </c>
      <c r="D6" t="s">
        <v>170</v>
      </c>
      <c r="E6" t="s">
        <v>37</v>
      </c>
      <c r="F6" t="s">
        <v>171</v>
      </c>
      <c r="G6">
        <v>2.7890258736615308E-7</v>
      </c>
      <c r="H6">
        <v>5.1008447536398669E-7</v>
      </c>
      <c r="I6">
        <v>5.2969851402096353E-7</v>
      </c>
    </row>
    <row r="7" spans="1:9" x14ac:dyDescent="0.3">
      <c r="A7" s="71">
        <v>5</v>
      </c>
      <c r="B7" t="s">
        <v>178</v>
      </c>
      <c r="C7" t="s">
        <v>179</v>
      </c>
      <c r="D7" t="s">
        <v>170</v>
      </c>
      <c r="E7" t="s">
        <v>37</v>
      </c>
      <c r="F7" t="s">
        <v>171</v>
      </c>
      <c r="G7">
        <v>1.7423892232513281E-4</v>
      </c>
      <c r="H7">
        <v>1.3278204003455811E-3</v>
      </c>
      <c r="I7">
        <v>8.8841983427010612E-4</v>
      </c>
    </row>
    <row r="8" spans="1:9" x14ac:dyDescent="0.3">
      <c r="A8" s="71">
        <v>6</v>
      </c>
      <c r="B8" t="s">
        <v>180</v>
      </c>
      <c r="C8" t="s">
        <v>169</v>
      </c>
      <c r="D8" t="s">
        <v>170</v>
      </c>
      <c r="E8" t="s">
        <v>37</v>
      </c>
      <c r="F8" t="s">
        <v>171</v>
      </c>
      <c r="G8">
        <v>1.50148566660043E-12</v>
      </c>
      <c r="H8">
        <v>1.010010111770866E-11</v>
      </c>
      <c r="I8">
        <v>1.076425580114664E-11</v>
      </c>
    </row>
    <row r="9" spans="1:9" x14ac:dyDescent="0.3">
      <c r="A9" s="71">
        <v>7</v>
      </c>
      <c r="B9" t="s">
        <v>181</v>
      </c>
      <c r="C9" t="s">
        <v>175</v>
      </c>
      <c r="D9" t="s">
        <v>176</v>
      </c>
      <c r="E9" t="s">
        <v>37</v>
      </c>
      <c r="F9" t="s">
        <v>171</v>
      </c>
      <c r="G9">
        <v>12.914257465341461</v>
      </c>
      <c r="H9">
        <v>131.7618530375839</v>
      </c>
      <c r="I9">
        <v>4426.2511669828345</v>
      </c>
    </row>
    <row r="10" spans="1:9" x14ac:dyDescent="0.3">
      <c r="A10" s="71">
        <v>8</v>
      </c>
      <c r="B10" t="s">
        <v>182</v>
      </c>
      <c r="C10" t="s">
        <v>169</v>
      </c>
      <c r="D10" t="s">
        <v>170</v>
      </c>
      <c r="E10" t="s">
        <v>37</v>
      </c>
      <c r="F10" t="s">
        <v>171</v>
      </c>
      <c r="G10">
        <v>1.378569629982832E-3</v>
      </c>
      <c r="H10">
        <v>6.5916324778110255E-2</v>
      </c>
      <c r="I10">
        <v>4.7428112585845013E-2</v>
      </c>
    </row>
    <row r="11" spans="1:9" x14ac:dyDescent="0.3">
      <c r="A11" s="71">
        <v>9</v>
      </c>
      <c r="B11" t="s">
        <v>183</v>
      </c>
      <c r="C11" t="s">
        <v>184</v>
      </c>
      <c r="D11" t="s">
        <v>170</v>
      </c>
      <c r="E11" t="s">
        <v>37</v>
      </c>
      <c r="F11" t="s">
        <v>171</v>
      </c>
      <c r="G11">
        <v>0.3940301841352315</v>
      </c>
      <c r="H11">
        <v>0.1051334610495764</v>
      </c>
      <c r="I11">
        <v>5.2075553033394922E-2</v>
      </c>
    </row>
    <row r="12" spans="1:9" x14ac:dyDescent="0.3">
      <c r="A12" s="71">
        <v>10</v>
      </c>
      <c r="B12" t="s">
        <v>185</v>
      </c>
      <c r="C12" t="s">
        <v>186</v>
      </c>
      <c r="D12" t="s">
        <v>176</v>
      </c>
      <c r="E12" t="s">
        <v>37</v>
      </c>
      <c r="F12" t="s">
        <v>171</v>
      </c>
      <c r="G12">
        <v>12.824162327456779</v>
      </c>
      <c r="H12">
        <v>125.854034273019</v>
      </c>
      <c r="I12">
        <v>282.01013639442118</v>
      </c>
    </row>
    <row r="13" spans="1:9" x14ac:dyDescent="0.3">
      <c r="A13" s="71">
        <v>11</v>
      </c>
      <c r="B13" t="s">
        <v>187</v>
      </c>
      <c r="C13" t="s">
        <v>169</v>
      </c>
      <c r="D13" t="s">
        <v>170</v>
      </c>
      <c r="E13" t="s">
        <v>37</v>
      </c>
      <c r="F13" t="s">
        <v>171</v>
      </c>
      <c r="G13">
        <v>13.0580095250056</v>
      </c>
      <c r="H13">
        <v>347.61662773359109</v>
      </c>
      <c r="I13">
        <v>292.86614388235807</v>
      </c>
    </row>
    <row r="14" spans="1:9" x14ac:dyDescent="0.3">
      <c r="A14" s="71">
        <v>12</v>
      </c>
      <c r="B14" t="s">
        <v>188</v>
      </c>
      <c r="C14" t="s">
        <v>175</v>
      </c>
      <c r="D14" t="s">
        <v>176</v>
      </c>
      <c r="E14" t="s">
        <v>37</v>
      </c>
      <c r="F14" t="s">
        <v>171</v>
      </c>
      <c r="G14">
        <v>7.6066724459512555E-2</v>
      </c>
      <c r="H14">
        <v>0.13818087941398929</v>
      </c>
      <c r="I14">
        <v>0.1365974276414004</v>
      </c>
    </row>
    <row r="15" spans="1:9" x14ac:dyDescent="0.3">
      <c r="A15" s="71">
        <v>13</v>
      </c>
      <c r="B15" t="s">
        <v>189</v>
      </c>
      <c r="C15" t="s">
        <v>184</v>
      </c>
      <c r="D15" t="s">
        <v>170</v>
      </c>
      <c r="E15" t="s">
        <v>37</v>
      </c>
      <c r="F15" t="s">
        <v>171</v>
      </c>
      <c r="G15">
        <v>1.5265701722341942E-8</v>
      </c>
      <c r="H15">
        <v>1.0266621573233739E-7</v>
      </c>
      <c r="I15">
        <v>5.4330637252081643E-8</v>
      </c>
    </row>
    <row r="16" spans="1:9" x14ac:dyDescent="0.3">
      <c r="A16" s="71">
        <v>14</v>
      </c>
      <c r="B16" t="s">
        <v>190</v>
      </c>
      <c r="C16" t="s">
        <v>184</v>
      </c>
      <c r="D16" t="s">
        <v>170</v>
      </c>
      <c r="E16" t="s">
        <v>37</v>
      </c>
      <c r="F16" t="s">
        <v>171</v>
      </c>
      <c r="G16">
        <v>3.1110309397654717E-11</v>
      </c>
      <c r="H16">
        <v>2.134887986930124E-10</v>
      </c>
      <c r="I16">
        <v>1.111288019512974E-10</v>
      </c>
    </row>
    <row r="17" spans="1:9" x14ac:dyDescent="0.3">
      <c r="A17" s="71">
        <v>15</v>
      </c>
      <c r="B17" t="s">
        <v>191</v>
      </c>
      <c r="C17" t="s">
        <v>175</v>
      </c>
      <c r="D17" t="s">
        <v>176</v>
      </c>
      <c r="E17" t="s">
        <v>37</v>
      </c>
      <c r="F17" t="s">
        <v>171</v>
      </c>
      <c r="G17">
        <v>0.19116912080996781</v>
      </c>
      <c r="H17">
        <v>1.82960761924069</v>
      </c>
      <c r="I17">
        <v>2.0837421573285808</v>
      </c>
    </row>
    <row r="18" spans="1:9" x14ac:dyDescent="0.3">
      <c r="A18" s="71">
        <v>16</v>
      </c>
      <c r="B18" t="s">
        <v>192</v>
      </c>
      <c r="C18" t="s">
        <v>175</v>
      </c>
      <c r="D18" t="s">
        <v>176</v>
      </c>
      <c r="E18" t="s">
        <v>37</v>
      </c>
      <c r="F18" t="s">
        <v>171</v>
      </c>
      <c r="G18">
        <v>9.8661171538389745</v>
      </c>
      <c r="H18">
        <v>47.58010676206505</v>
      </c>
      <c r="I18">
        <v>31.83895967745498</v>
      </c>
    </row>
    <row r="19" spans="1:9" x14ac:dyDescent="0.3">
      <c r="A19" s="71">
        <v>17</v>
      </c>
      <c r="B19" t="s">
        <v>193</v>
      </c>
      <c r="C19" t="s">
        <v>184</v>
      </c>
      <c r="D19" t="s">
        <v>170</v>
      </c>
      <c r="E19" t="s">
        <v>37</v>
      </c>
      <c r="F19" t="s">
        <v>171</v>
      </c>
      <c r="G19">
        <v>7.9489756305784622E-10</v>
      </c>
      <c r="H19">
        <v>5.7552405113724933E-9</v>
      </c>
      <c r="I19">
        <v>8.9926063330177199E-9</v>
      </c>
    </row>
    <row r="20" spans="1:9" x14ac:dyDescent="0.3">
      <c r="A20" s="71">
        <v>18</v>
      </c>
      <c r="B20" t="s">
        <v>194</v>
      </c>
      <c r="C20" t="s">
        <v>179</v>
      </c>
      <c r="D20" t="s">
        <v>170</v>
      </c>
      <c r="E20" t="s">
        <v>37</v>
      </c>
      <c r="F20" t="s">
        <v>171</v>
      </c>
      <c r="G20">
        <v>6.9186150483833031E-4</v>
      </c>
      <c r="H20">
        <v>5.0070234051718728E-3</v>
      </c>
      <c r="I20">
        <v>2.4099464310716012E-3</v>
      </c>
    </row>
    <row r="21" spans="1:9" x14ac:dyDescent="0.3">
      <c r="A21" s="71">
        <v>19</v>
      </c>
      <c r="B21" t="s">
        <v>195</v>
      </c>
      <c r="C21" t="s">
        <v>184</v>
      </c>
      <c r="D21" t="s">
        <v>170</v>
      </c>
      <c r="E21" t="s">
        <v>37</v>
      </c>
      <c r="F21" t="s">
        <v>171</v>
      </c>
      <c r="G21">
        <v>3.0447631045665337E-11</v>
      </c>
      <c r="H21">
        <v>6.9670248321987632E-11</v>
      </c>
      <c r="I21">
        <v>8.619709606920754E-11</v>
      </c>
    </row>
    <row r="22" spans="1:9" x14ac:dyDescent="0.3">
      <c r="A22" s="71">
        <v>20</v>
      </c>
      <c r="B22" t="s">
        <v>196</v>
      </c>
      <c r="C22" t="s">
        <v>179</v>
      </c>
      <c r="D22" t="s">
        <v>170</v>
      </c>
      <c r="E22" t="s">
        <v>37</v>
      </c>
      <c r="F22" t="s">
        <v>171</v>
      </c>
      <c r="G22">
        <v>2.3524025179313051E-2</v>
      </c>
      <c r="H22">
        <v>0.23900943002604899</v>
      </c>
      <c r="I22">
        <v>0.50692705314091746</v>
      </c>
    </row>
    <row r="23" spans="1:9" x14ac:dyDescent="0.3">
      <c r="A23" s="71">
        <v>21</v>
      </c>
      <c r="B23" t="s">
        <v>197</v>
      </c>
      <c r="C23" t="s">
        <v>179</v>
      </c>
      <c r="D23" t="s">
        <v>170</v>
      </c>
      <c r="E23" t="s">
        <v>37</v>
      </c>
      <c r="F23" t="s">
        <v>171</v>
      </c>
      <c r="G23">
        <v>7.7136400480257432E-4</v>
      </c>
      <c r="H23">
        <v>4.93402808308717E-3</v>
      </c>
      <c r="I23">
        <v>2.307869031955621E-3</v>
      </c>
    </row>
    <row r="24" spans="1:9" x14ac:dyDescent="0.3">
      <c r="A24" s="71">
        <v>22</v>
      </c>
      <c r="B24" t="s">
        <v>198</v>
      </c>
      <c r="C24" t="s">
        <v>169</v>
      </c>
      <c r="D24" t="s">
        <v>170</v>
      </c>
      <c r="E24" t="s">
        <v>37</v>
      </c>
      <c r="F24" t="s">
        <v>171</v>
      </c>
      <c r="G24">
        <v>1.075751119303224E-6</v>
      </c>
      <c r="H24">
        <v>4.7038700289072698E-6</v>
      </c>
      <c r="I24">
        <v>2.150722270325182E-6</v>
      </c>
    </row>
    <row r="25" spans="1:9" x14ac:dyDescent="0.3">
      <c r="A25" s="71">
        <v>23</v>
      </c>
      <c r="B25" t="s">
        <v>199</v>
      </c>
      <c r="C25" t="s">
        <v>175</v>
      </c>
      <c r="D25" t="s">
        <v>176</v>
      </c>
      <c r="E25" t="s">
        <v>37</v>
      </c>
      <c r="F25" t="s">
        <v>171</v>
      </c>
      <c r="G25">
        <v>5.3824860004147316E-6</v>
      </c>
      <c r="H25">
        <v>2.875466742034227E-6</v>
      </c>
      <c r="I25">
        <v>4.3920913732384633E-6</v>
      </c>
    </row>
    <row r="26" spans="1:9" x14ac:dyDescent="0.3">
      <c r="A26" s="71">
        <v>24</v>
      </c>
      <c r="B26" t="s">
        <v>200</v>
      </c>
      <c r="C26" t="s">
        <v>184</v>
      </c>
      <c r="D26" t="s">
        <v>170</v>
      </c>
      <c r="E26" t="s">
        <v>37</v>
      </c>
      <c r="F26" t="s">
        <v>171</v>
      </c>
      <c r="G26">
        <v>1.5858013129387E-9</v>
      </c>
      <c r="H26">
        <v>1.1467038842615809E-8</v>
      </c>
      <c r="I26">
        <v>1.7914561790020329E-8</v>
      </c>
    </row>
    <row r="27" spans="1:9" x14ac:dyDescent="0.3">
      <c r="A27" s="71">
        <v>25</v>
      </c>
      <c r="B27" t="s">
        <v>201</v>
      </c>
      <c r="C27" t="s">
        <v>184</v>
      </c>
      <c r="D27" t="s">
        <v>170</v>
      </c>
      <c r="E27" t="s">
        <v>37</v>
      </c>
      <c r="F27" t="s">
        <v>171</v>
      </c>
      <c r="G27">
        <v>2.3929245880989351E-9</v>
      </c>
      <c r="H27">
        <v>2.4802028426257219E-8</v>
      </c>
      <c r="I27">
        <v>1.081282847166498E-8</v>
      </c>
    </row>
    <row r="28" spans="1:9" x14ac:dyDescent="0.3">
      <c r="A28" s="71">
        <v>26</v>
      </c>
      <c r="B28" t="s">
        <v>202</v>
      </c>
      <c r="C28" t="s">
        <v>184</v>
      </c>
      <c r="D28" t="s">
        <v>170</v>
      </c>
      <c r="E28" t="s">
        <v>37</v>
      </c>
      <c r="F28" t="s">
        <v>171</v>
      </c>
      <c r="G28">
        <v>8.6965215304225234E-14</v>
      </c>
      <c r="H28">
        <v>1.9834159067881051E-13</v>
      </c>
      <c r="I28">
        <v>2.4606968203716459E-13</v>
      </c>
    </row>
    <row r="29" spans="1:9" x14ac:dyDescent="0.3">
      <c r="A29" s="71">
        <v>27</v>
      </c>
      <c r="B29" t="s">
        <v>203</v>
      </c>
      <c r="C29" t="s">
        <v>169</v>
      </c>
      <c r="D29" t="s">
        <v>170</v>
      </c>
      <c r="E29" t="s">
        <v>37</v>
      </c>
      <c r="F29" t="s">
        <v>171</v>
      </c>
      <c r="G29">
        <v>8.2833303259690368E-6</v>
      </c>
      <c r="H29">
        <v>4.2746186606947661E-5</v>
      </c>
      <c r="I29">
        <v>3.2600891884949737E-5</v>
      </c>
    </row>
    <row r="30" spans="1:9" x14ac:dyDescent="0.3">
      <c r="A30" s="71">
        <v>28</v>
      </c>
      <c r="B30" t="s">
        <v>204</v>
      </c>
      <c r="C30" t="s">
        <v>184</v>
      </c>
      <c r="D30" t="s">
        <v>170</v>
      </c>
      <c r="E30" t="s">
        <v>37</v>
      </c>
      <c r="F30" t="s">
        <v>171</v>
      </c>
      <c r="G30">
        <v>3.3081023108243681E-9</v>
      </c>
      <c r="H30">
        <v>3.801573326609798E-8</v>
      </c>
      <c r="I30">
        <v>4.1937799321391769E-8</v>
      </c>
    </row>
    <row r="31" spans="1:9" x14ac:dyDescent="0.3">
      <c r="A31" s="71">
        <v>29</v>
      </c>
      <c r="B31" t="s">
        <v>205</v>
      </c>
      <c r="C31" t="s">
        <v>175</v>
      </c>
      <c r="D31" t="s">
        <v>176</v>
      </c>
      <c r="E31" t="s">
        <v>37</v>
      </c>
      <c r="F31" t="s">
        <v>171</v>
      </c>
      <c r="G31">
        <v>2.048057219397077</v>
      </c>
      <c r="H31">
        <v>10.21096510585058</v>
      </c>
      <c r="I31">
        <v>12.250871018399151</v>
      </c>
    </row>
    <row r="32" spans="1:9" x14ac:dyDescent="0.3">
      <c r="A32" s="71">
        <v>30</v>
      </c>
      <c r="B32" t="s">
        <v>206</v>
      </c>
      <c r="C32" t="s">
        <v>175</v>
      </c>
      <c r="D32" t="s">
        <v>176</v>
      </c>
      <c r="E32" t="s">
        <v>37</v>
      </c>
      <c r="F32" t="s">
        <v>171</v>
      </c>
      <c r="G32">
        <v>106.3590458807638</v>
      </c>
      <c r="H32">
        <v>577.78916489244591</v>
      </c>
      <c r="I32">
        <v>907.09205830908195</v>
      </c>
    </row>
    <row r="33" spans="1:9" x14ac:dyDescent="0.3">
      <c r="A33" s="71">
        <v>31</v>
      </c>
      <c r="B33" t="s">
        <v>207</v>
      </c>
      <c r="C33" t="s">
        <v>169</v>
      </c>
      <c r="D33" t="s">
        <v>170</v>
      </c>
      <c r="E33" t="s">
        <v>208</v>
      </c>
      <c r="F33" t="s">
        <v>171</v>
      </c>
      <c r="G33">
        <v>120.95720134402291</v>
      </c>
      <c r="H33">
        <v>5003.8843789317852</v>
      </c>
      <c r="I33">
        <v>4275.4869080055596</v>
      </c>
    </row>
    <row r="34" spans="1:9" x14ac:dyDescent="0.3">
      <c r="A34" s="71">
        <v>32</v>
      </c>
      <c r="B34" t="s">
        <v>209</v>
      </c>
      <c r="C34" t="s">
        <v>169</v>
      </c>
      <c r="D34" t="s">
        <v>170</v>
      </c>
      <c r="E34" t="s">
        <v>37</v>
      </c>
      <c r="F34" t="s">
        <v>171</v>
      </c>
      <c r="G34">
        <v>0</v>
      </c>
      <c r="H34">
        <v>0</v>
      </c>
      <c r="I34">
        <v>0</v>
      </c>
    </row>
    <row r="35" spans="1:9" x14ac:dyDescent="0.3">
      <c r="A35" s="71">
        <v>33</v>
      </c>
      <c r="B35" t="s">
        <v>210</v>
      </c>
      <c r="C35" t="s">
        <v>184</v>
      </c>
      <c r="D35" t="s">
        <v>170</v>
      </c>
      <c r="E35" t="s">
        <v>37</v>
      </c>
      <c r="F35" t="s">
        <v>171</v>
      </c>
      <c r="G35">
        <v>0</v>
      </c>
      <c r="H35">
        <v>0</v>
      </c>
      <c r="I35">
        <v>0</v>
      </c>
    </row>
    <row r="36" spans="1:9" x14ac:dyDescent="0.3">
      <c r="A36" s="71">
        <v>34</v>
      </c>
      <c r="B36" t="s">
        <v>211</v>
      </c>
      <c r="C36" t="s">
        <v>169</v>
      </c>
      <c r="D36" t="s">
        <v>170</v>
      </c>
      <c r="E36" t="s">
        <v>37</v>
      </c>
      <c r="F36" t="s">
        <v>171</v>
      </c>
      <c r="G36">
        <v>8.5671037460869761E-5</v>
      </c>
      <c r="H36">
        <v>3.1765077945493798E-4</v>
      </c>
      <c r="I36">
        <v>3.6733630860819359E-4</v>
      </c>
    </row>
    <row r="37" spans="1:9" x14ac:dyDescent="0.3">
      <c r="A37" s="71">
        <v>35</v>
      </c>
      <c r="B37" t="s">
        <v>212</v>
      </c>
      <c r="C37" t="s">
        <v>169</v>
      </c>
      <c r="D37" t="s">
        <v>170</v>
      </c>
      <c r="E37" t="s">
        <v>37</v>
      </c>
      <c r="F37" t="s">
        <v>171</v>
      </c>
      <c r="G37">
        <v>5.8749094021811623E-4</v>
      </c>
      <c r="H37">
        <v>2.9340093367045041E-2</v>
      </c>
      <c r="I37">
        <v>2.6537761587593169E-2</v>
      </c>
    </row>
    <row r="38" spans="1:9" x14ac:dyDescent="0.3">
      <c r="A38" s="71">
        <v>36</v>
      </c>
      <c r="B38" t="s">
        <v>213</v>
      </c>
      <c r="C38" t="s">
        <v>169</v>
      </c>
      <c r="D38" t="s">
        <v>170</v>
      </c>
      <c r="E38" t="s">
        <v>37</v>
      </c>
      <c r="F38" t="s">
        <v>171</v>
      </c>
      <c r="G38">
        <v>5.5203778525026804E-4</v>
      </c>
      <c r="H38">
        <v>1.5422644945997099E-2</v>
      </c>
      <c r="I38">
        <v>1.7262351363828841E-2</v>
      </c>
    </row>
    <row r="39" spans="1:9" x14ac:dyDescent="0.3">
      <c r="A39" s="71">
        <v>37</v>
      </c>
      <c r="B39" t="s">
        <v>214</v>
      </c>
      <c r="C39" t="s">
        <v>169</v>
      </c>
      <c r="D39" t="s">
        <v>170</v>
      </c>
      <c r="E39" t="s">
        <v>37</v>
      </c>
      <c r="F39" t="s">
        <v>171</v>
      </c>
      <c r="G39">
        <v>1.075432093941473E-3</v>
      </c>
      <c r="H39">
        <v>2.1824138532988111E-4</v>
      </c>
      <c r="I39">
        <v>2.361820435428236E-4</v>
      </c>
    </row>
    <row r="40" spans="1:9" x14ac:dyDescent="0.3">
      <c r="A40" s="71">
        <v>38</v>
      </c>
      <c r="B40" t="s">
        <v>215</v>
      </c>
      <c r="C40" t="s">
        <v>184</v>
      </c>
      <c r="D40" t="s">
        <v>170</v>
      </c>
      <c r="E40" t="s">
        <v>37</v>
      </c>
      <c r="F40" t="s">
        <v>171</v>
      </c>
      <c r="G40">
        <v>3.8887416931387271E-12</v>
      </c>
      <c r="H40">
        <v>2.6685777491713591E-11</v>
      </c>
      <c r="I40">
        <v>1.3890932452660241E-11</v>
      </c>
    </row>
    <row r="41" spans="1:9" x14ac:dyDescent="0.3">
      <c r="A41" s="71">
        <v>39</v>
      </c>
      <c r="B41" t="s">
        <v>216</v>
      </c>
      <c r="C41" t="s">
        <v>169</v>
      </c>
      <c r="D41" t="s">
        <v>170</v>
      </c>
      <c r="E41" t="s">
        <v>37</v>
      </c>
      <c r="F41" t="s">
        <v>171</v>
      </c>
      <c r="G41">
        <v>1.7245580318533231E-6</v>
      </c>
      <c r="H41">
        <v>6.4786794575404407E-6</v>
      </c>
      <c r="I41">
        <v>6.365299490038343E-6</v>
      </c>
    </row>
    <row r="42" spans="1:9" x14ac:dyDescent="0.3">
      <c r="A42" s="71">
        <v>40</v>
      </c>
      <c r="B42" t="s">
        <v>217</v>
      </c>
      <c r="C42" t="s">
        <v>186</v>
      </c>
      <c r="D42" t="s">
        <v>176</v>
      </c>
      <c r="E42" t="s">
        <v>37</v>
      </c>
      <c r="F42" t="s">
        <v>171</v>
      </c>
      <c r="G42">
        <v>8.10278722823398E-15</v>
      </c>
      <c r="H42">
        <v>5.8255535254527257E-14</v>
      </c>
      <c r="I42">
        <v>6.6454696287394155E-14</v>
      </c>
    </row>
    <row r="43" spans="1:9" x14ac:dyDescent="0.3">
      <c r="A43" s="71">
        <v>41</v>
      </c>
      <c r="B43" t="s">
        <v>218</v>
      </c>
      <c r="C43" t="s">
        <v>184</v>
      </c>
      <c r="D43" t="s">
        <v>170</v>
      </c>
      <c r="E43" t="s">
        <v>37</v>
      </c>
      <c r="F43" t="s">
        <v>171</v>
      </c>
      <c r="G43">
        <v>1.674093277443715E-11</v>
      </c>
      <c r="H43">
        <v>9.1669271909293402E-11</v>
      </c>
      <c r="I43">
        <v>5.6039269576939988E-11</v>
      </c>
    </row>
    <row r="44" spans="1:9" x14ac:dyDescent="0.3">
      <c r="A44" s="71">
        <v>42</v>
      </c>
      <c r="B44" t="s">
        <v>219</v>
      </c>
      <c r="C44" t="s">
        <v>184</v>
      </c>
      <c r="D44" t="s">
        <v>170</v>
      </c>
      <c r="E44" t="s">
        <v>37</v>
      </c>
      <c r="F44" t="s">
        <v>171</v>
      </c>
      <c r="G44">
        <v>4.631557188947577E-10</v>
      </c>
      <c r="H44">
        <v>5.3142952436734037E-9</v>
      </c>
      <c r="I44">
        <v>4.2557590744563718E-9</v>
      </c>
    </row>
    <row r="45" spans="1:9" x14ac:dyDescent="0.3">
      <c r="A45" s="71">
        <v>43</v>
      </c>
      <c r="B45" t="s">
        <v>220</v>
      </c>
      <c r="C45" t="s">
        <v>175</v>
      </c>
      <c r="D45" t="s">
        <v>176</v>
      </c>
      <c r="E45" t="s">
        <v>37</v>
      </c>
      <c r="F45" t="s">
        <v>171</v>
      </c>
      <c r="G45">
        <v>7.0079258740834321E-4</v>
      </c>
      <c r="H45">
        <v>3.5766470662919919E-3</v>
      </c>
      <c r="I45">
        <v>3.1679579505492239E-3</v>
      </c>
    </row>
    <row r="46" spans="1:9" x14ac:dyDescent="0.3">
      <c r="A46" s="71">
        <v>44</v>
      </c>
      <c r="B46" t="s">
        <v>221</v>
      </c>
      <c r="C46" t="s">
        <v>179</v>
      </c>
      <c r="D46" t="s">
        <v>170</v>
      </c>
      <c r="E46" t="s">
        <v>37</v>
      </c>
      <c r="F46" t="s">
        <v>171</v>
      </c>
      <c r="G46">
        <v>2.8536897416292072E-4</v>
      </c>
      <c r="H46">
        <v>2.3042375625966409E-3</v>
      </c>
      <c r="I46">
        <v>9.1844053727568149E-4</v>
      </c>
    </row>
    <row r="47" spans="1:9" x14ac:dyDescent="0.3">
      <c r="A47" s="71">
        <v>45</v>
      </c>
      <c r="B47" t="s">
        <v>222</v>
      </c>
      <c r="C47" t="s">
        <v>223</v>
      </c>
      <c r="D47" t="s">
        <v>176</v>
      </c>
      <c r="E47" t="s">
        <v>224</v>
      </c>
      <c r="F47" t="s">
        <v>171</v>
      </c>
      <c r="G47">
        <v>1.356449888858876E-5</v>
      </c>
      <c r="H47">
        <v>3.1396430131839952E-5</v>
      </c>
      <c r="I47">
        <v>5.7374604683589397E-5</v>
      </c>
    </row>
    <row r="48" spans="1:9" x14ac:dyDescent="0.3">
      <c r="A48" s="71">
        <v>46</v>
      </c>
      <c r="B48" t="s">
        <v>225</v>
      </c>
      <c r="C48" t="s">
        <v>223</v>
      </c>
      <c r="D48" t="s">
        <v>176</v>
      </c>
      <c r="E48" t="s">
        <v>224</v>
      </c>
      <c r="F48" t="s">
        <v>171</v>
      </c>
      <c r="G48">
        <v>1.2851708599010869</v>
      </c>
      <c r="H48">
        <v>21.81075661798231</v>
      </c>
      <c r="I48">
        <v>15.53333368945494</v>
      </c>
    </row>
    <row r="49" spans="1:9" x14ac:dyDescent="0.3">
      <c r="A49" s="71">
        <v>47</v>
      </c>
      <c r="B49" t="s">
        <v>226</v>
      </c>
      <c r="C49" t="s">
        <v>223</v>
      </c>
      <c r="D49" t="s">
        <v>176</v>
      </c>
      <c r="E49" t="s">
        <v>224</v>
      </c>
      <c r="F49" t="s">
        <v>171</v>
      </c>
      <c r="G49">
        <v>0.95850505408786169</v>
      </c>
      <c r="H49">
        <v>3.6746533238999688</v>
      </c>
      <c r="I49">
        <v>24.539560884201322</v>
      </c>
    </row>
    <row r="50" spans="1:9" x14ac:dyDescent="0.3">
      <c r="A50" s="71">
        <v>48</v>
      </c>
      <c r="B50" t="s">
        <v>227</v>
      </c>
      <c r="C50" t="s">
        <v>223</v>
      </c>
      <c r="D50" t="s">
        <v>176</v>
      </c>
      <c r="E50" t="s">
        <v>224</v>
      </c>
      <c r="F50" t="s">
        <v>171</v>
      </c>
      <c r="G50">
        <v>0.22668707320696521</v>
      </c>
      <c r="H50">
        <v>2.349617122013206</v>
      </c>
      <c r="I50">
        <v>2.583073734616427</v>
      </c>
    </row>
    <row r="51" spans="1:9" x14ac:dyDescent="0.3">
      <c r="A51" s="71">
        <v>49</v>
      </c>
      <c r="B51" t="s">
        <v>228</v>
      </c>
      <c r="C51" t="s">
        <v>223</v>
      </c>
      <c r="D51" t="s">
        <v>176</v>
      </c>
      <c r="E51" t="s">
        <v>224</v>
      </c>
      <c r="F51" t="s">
        <v>171</v>
      </c>
      <c r="G51">
        <v>4.1980401229267297E-3</v>
      </c>
      <c r="H51">
        <v>4.2058430995884827E-2</v>
      </c>
      <c r="I51">
        <v>5.656957883115523E-2</v>
      </c>
    </row>
    <row r="52" spans="1:9" x14ac:dyDescent="0.3">
      <c r="A52" s="71">
        <v>50</v>
      </c>
      <c r="B52" t="s">
        <v>229</v>
      </c>
      <c r="C52" t="s">
        <v>223</v>
      </c>
      <c r="D52" t="s">
        <v>176</v>
      </c>
      <c r="E52" t="s">
        <v>224</v>
      </c>
      <c r="F52" t="s">
        <v>171</v>
      </c>
      <c r="G52">
        <v>0</v>
      </c>
      <c r="H52">
        <v>0</v>
      </c>
      <c r="I52">
        <v>0</v>
      </c>
    </row>
    <row r="53" spans="1:9" x14ac:dyDescent="0.3">
      <c r="A53" s="71">
        <v>51</v>
      </c>
      <c r="B53" t="s">
        <v>230</v>
      </c>
      <c r="C53" t="s">
        <v>175</v>
      </c>
      <c r="D53" t="s">
        <v>176</v>
      </c>
      <c r="E53" t="s">
        <v>37</v>
      </c>
      <c r="F53" t="s">
        <v>171</v>
      </c>
      <c r="G53">
        <v>2.392599599499487E-6</v>
      </c>
      <c r="H53">
        <v>8.1736493189425003E-4</v>
      </c>
      <c r="I53">
        <v>4.8394198259418842E-5</v>
      </c>
    </row>
    <row r="54" spans="1:9" x14ac:dyDescent="0.3">
      <c r="A54" s="71">
        <v>52</v>
      </c>
      <c r="B54" t="s">
        <v>231</v>
      </c>
      <c r="C54" t="s">
        <v>169</v>
      </c>
      <c r="D54" t="s">
        <v>170</v>
      </c>
      <c r="E54" t="s">
        <v>37</v>
      </c>
      <c r="F54" t="s">
        <v>171</v>
      </c>
      <c r="G54">
        <v>3.3557979862165957E-8</v>
      </c>
      <c r="H54">
        <v>5.3565876659650828E-7</v>
      </c>
      <c r="I54">
        <v>3.3428312802677081E-7</v>
      </c>
    </row>
    <row r="55" spans="1:9" x14ac:dyDescent="0.3">
      <c r="A55" s="71">
        <v>53</v>
      </c>
      <c r="B55" t="s">
        <v>232</v>
      </c>
      <c r="C55" t="s">
        <v>169</v>
      </c>
      <c r="D55" t="s">
        <v>170</v>
      </c>
      <c r="E55" t="s">
        <v>37</v>
      </c>
      <c r="F55" t="s">
        <v>171</v>
      </c>
      <c r="G55">
        <v>1.4738667424356301E-2</v>
      </c>
      <c r="H55">
        <v>0.52888847921442583</v>
      </c>
      <c r="I55">
        <v>0.49565477613205933</v>
      </c>
    </row>
    <row r="56" spans="1:9" x14ac:dyDescent="0.3">
      <c r="A56" s="71">
        <v>54</v>
      </c>
      <c r="B56" t="s">
        <v>233</v>
      </c>
      <c r="C56" t="s">
        <v>175</v>
      </c>
      <c r="D56" t="s">
        <v>176</v>
      </c>
      <c r="E56" t="s">
        <v>37</v>
      </c>
      <c r="F56" t="s">
        <v>171</v>
      </c>
      <c r="G56">
        <v>1.175522803647112E-4</v>
      </c>
      <c r="H56">
        <v>2.0818749972056579E-4</v>
      </c>
      <c r="I56">
        <v>1.170924949060155E-4</v>
      </c>
    </row>
    <row r="57" spans="1:9" x14ac:dyDescent="0.3">
      <c r="A57" s="71">
        <v>55</v>
      </c>
      <c r="B57" t="s">
        <v>234</v>
      </c>
      <c r="C57" t="s">
        <v>169</v>
      </c>
      <c r="D57" t="s">
        <v>170</v>
      </c>
      <c r="E57" t="s">
        <v>37</v>
      </c>
      <c r="F57" t="s">
        <v>171</v>
      </c>
      <c r="G57">
        <v>3.4356140164839801E-12</v>
      </c>
      <c r="H57">
        <v>6.4188207836290229E-11</v>
      </c>
      <c r="I57">
        <v>3.6239290766954471E-11</v>
      </c>
    </row>
    <row r="58" spans="1:9" x14ac:dyDescent="0.3">
      <c r="A58" s="71">
        <v>56</v>
      </c>
      <c r="B58" t="s">
        <v>235</v>
      </c>
      <c r="C58" t="s">
        <v>169</v>
      </c>
      <c r="D58" t="s">
        <v>170</v>
      </c>
      <c r="E58" t="s">
        <v>37</v>
      </c>
      <c r="F58" t="s">
        <v>171</v>
      </c>
      <c r="G58">
        <v>2.9529968000935381E-3</v>
      </c>
      <c r="H58">
        <v>5.7130918682188801E-2</v>
      </c>
      <c r="I58">
        <v>7.8223205572815882E-2</v>
      </c>
    </row>
    <row r="59" spans="1:9" x14ac:dyDescent="0.3">
      <c r="A59" s="71">
        <v>57</v>
      </c>
      <c r="B59" t="s">
        <v>236</v>
      </c>
      <c r="C59" t="s">
        <v>169</v>
      </c>
      <c r="D59" t="s">
        <v>170</v>
      </c>
      <c r="E59" t="s">
        <v>237</v>
      </c>
      <c r="F59" t="s">
        <v>171</v>
      </c>
      <c r="G59">
        <v>6.5965548117158483E-3</v>
      </c>
      <c r="H59">
        <v>0.3449683305562376</v>
      </c>
      <c r="I59">
        <v>0.30084696729347132</v>
      </c>
    </row>
    <row r="60" spans="1:9" x14ac:dyDescent="0.3">
      <c r="A60" s="71">
        <v>58</v>
      </c>
      <c r="B60" t="s">
        <v>238</v>
      </c>
      <c r="C60" t="s">
        <v>175</v>
      </c>
      <c r="D60" t="s">
        <v>176</v>
      </c>
      <c r="E60" t="s">
        <v>37</v>
      </c>
      <c r="F60" t="s">
        <v>171</v>
      </c>
      <c r="G60">
        <v>0</v>
      </c>
      <c r="H60">
        <v>0</v>
      </c>
      <c r="I60">
        <v>0</v>
      </c>
    </row>
    <row r="61" spans="1:9" x14ac:dyDescent="0.3">
      <c r="A61" s="71">
        <v>59</v>
      </c>
      <c r="B61" t="s">
        <v>239</v>
      </c>
      <c r="C61" t="s">
        <v>184</v>
      </c>
      <c r="D61" t="s">
        <v>170</v>
      </c>
      <c r="E61" t="s">
        <v>37</v>
      </c>
      <c r="F61" t="s">
        <v>171</v>
      </c>
      <c r="G61">
        <v>5.0810022873699048E-12</v>
      </c>
      <c r="H61">
        <v>1.158824332599915E-11</v>
      </c>
      <c r="I61">
        <v>1.437678976466075E-11</v>
      </c>
    </row>
    <row r="62" spans="1:9" x14ac:dyDescent="0.3">
      <c r="A62" s="71">
        <v>60</v>
      </c>
      <c r="B62" t="s">
        <v>240</v>
      </c>
      <c r="C62" t="s">
        <v>184</v>
      </c>
      <c r="D62" t="s">
        <v>170</v>
      </c>
      <c r="E62" t="s">
        <v>37</v>
      </c>
      <c r="F62" t="s">
        <v>171</v>
      </c>
      <c r="G62">
        <v>1.063664732946373E-12</v>
      </c>
      <c r="H62">
        <v>7.7659317884947611E-12</v>
      </c>
      <c r="I62">
        <v>1.237541080830633E-11</v>
      </c>
    </row>
    <row r="63" spans="1:9" x14ac:dyDescent="0.3">
      <c r="A63" s="71">
        <v>61</v>
      </c>
      <c r="B63" t="s">
        <v>241</v>
      </c>
      <c r="C63" t="s">
        <v>169</v>
      </c>
      <c r="D63" t="s">
        <v>170</v>
      </c>
      <c r="E63" t="s">
        <v>237</v>
      </c>
      <c r="F63" t="s">
        <v>171</v>
      </c>
      <c r="G63">
        <v>1.453177925132537E-2</v>
      </c>
      <c r="H63">
        <v>0.11644258231207789</v>
      </c>
      <c r="I63">
        <v>0.16015797220612821</v>
      </c>
    </row>
    <row r="64" spans="1:9" x14ac:dyDescent="0.3">
      <c r="A64" s="71">
        <v>62</v>
      </c>
      <c r="B64" t="s">
        <v>242</v>
      </c>
      <c r="C64" t="s">
        <v>169</v>
      </c>
      <c r="D64" t="s">
        <v>170</v>
      </c>
      <c r="E64" t="s">
        <v>237</v>
      </c>
      <c r="F64" t="s">
        <v>171</v>
      </c>
      <c r="G64">
        <v>2.9135911062580101E-2</v>
      </c>
      <c r="H64">
        <v>1.5748668259641441</v>
      </c>
      <c r="I64">
        <v>1.308734087829873</v>
      </c>
    </row>
    <row r="65" spans="1:9" x14ac:dyDescent="0.3">
      <c r="A65" s="71">
        <v>63</v>
      </c>
      <c r="B65" t="s">
        <v>243</v>
      </c>
      <c r="C65" t="s">
        <v>169</v>
      </c>
      <c r="D65" t="s">
        <v>170</v>
      </c>
      <c r="E65" t="s">
        <v>237</v>
      </c>
      <c r="F65" t="s">
        <v>171</v>
      </c>
      <c r="G65">
        <v>1.3093387601037921E-2</v>
      </c>
      <c r="H65">
        <v>0.43945591035290033</v>
      </c>
      <c r="I65">
        <v>0.69445950994960248</v>
      </c>
    </row>
    <row r="66" spans="1:9" x14ac:dyDescent="0.3">
      <c r="A66" s="71">
        <v>64</v>
      </c>
      <c r="B66" t="s">
        <v>244</v>
      </c>
      <c r="C66" t="s">
        <v>175</v>
      </c>
      <c r="D66" t="s">
        <v>176</v>
      </c>
      <c r="E66" t="s">
        <v>37</v>
      </c>
      <c r="F66" t="s">
        <v>171</v>
      </c>
      <c r="G66">
        <v>7.1390210387612791</v>
      </c>
      <c r="H66">
        <v>73.372634210127941</v>
      </c>
      <c r="I66">
        <v>161.35479413072221</v>
      </c>
    </row>
    <row r="67" spans="1:9" x14ac:dyDescent="0.3">
      <c r="A67" s="71">
        <v>65</v>
      </c>
      <c r="B67" t="s">
        <v>245</v>
      </c>
      <c r="C67" t="s">
        <v>169</v>
      </c>
      <c r="D67" t="s">
        <v>170</v>
      </c>
      <c r="E67" t="s">
        <v>37</v>
      </c>
      <c r="F67" t="s">
        <v>171</v>
      </c>
      <c r="G67">
        <v>5.6231760842651796E-7</v>
      </c>
      <c r="H67">
        <v>3.0413797276721099E-5</v>
      </c>
      <c r="I67">
        <v>2.5183001162466871E-5</v>
      </c>
    </row>
    <row r="68" spans="1:9" x14ac:dyDescent="0.3">
      <c r="A68" s="71">
        <v>66</v>
      </c>
      <c r="B68" t="s">
        <v>246</v>
      </c>
      <c r="C68" t="s">
        <v>175</v>
      </c>
      <c r="D68" t="s">
        <v>176</v>
      </c>
      <c r="E68" t="s">
        <v>37</v>
      </c>
      <c r="F68" t="s">
        <v>171</v>
      </c>
      <c r="G68">
        <v>95.040234018514667</v>
      </c>
      <c r="H68">
        <v>406.27155299520501</v>
      </c>
      <c r="I68">
        <v>684.60953298847357</v>
      </c>
    </row>
    <row r="69" spans="1:9" x14ac:dyDescent="0.3">
      <c r="A69" s="71">
        <v>67</v>
      </c>
      <c r="B69" t="s">
        <v>247</v>
      </c>
      <c r="C69" t="s">
        <v>169</v>
      </c>
      <c r="D69" t="s">
        <v>170</v>
      </c>
      <c r="E69" t="s">
        <v>37</v>
      </c>
      <c r="F69" t="s">
        <v>171</v>
      </c>
      <c r="G69">
        <v>5.0350461058908721E-4</v>
      </c>
      <c r="H69">
        <v>2.4792486954534711E-2</v>
      </c>
      <c r="I69">
        <v>1.8656383485937959E-2</v>
      </c>
    </row>
    <row r="70" spans="1:9" x14ac:dyDescent="0.3">
      <c r="A70" s="71">
        <v>68</v>
      </c>
      <c r="B70" t="s">
        <v>248</v>
      </c>
      <c r="C70" t="s">
        <v>169</v>
      </c>
      <c r="D70" t="s">
        <v>170</v>
      </c>
      <c r="E70" t="s">
        <v>37</v>
      </c>
      <c r="F70" t="s">
        <v>171</v>
      </c>
      <c r="G70">
        <v>1.4973553141192391E-7</v>
      </c>
      <c r="H70">
        <v>1.3319765861426599E-6</v>
      </c>
      <c r="I70">
        <v>1.188898684241746E-6</v>
      </c>
    </row>
    <row r="71" spans="1:9" x14ac:dyDescent="0.3">
      <c r="A71" s="71">
        <v>69</v>
      </c>
      <c r="B71" t="s">
        <v>249</v>
      </c>
      <c r="C71" t="s">
        <v>179</v>
      </c>
      <c r="D71" t="s">
        <v>170</v>
      </c>
      <c r="E71" t="s">
        <v>37</v>
      </c>
      <c r="F71" t="s">
        <v>171</v>
      </c>
      <c r="G71">
        <v>1.6950237480215409E-2</v>
      </c>
      <c r="H71">
        <v>0.19945010726429699</v>
      </c>
      <c r="I71">
        <v>0.2748958307736013</v>
      </c>
    </row>
    <row r="72" spans="1:9" x14ac:dyDescent="0.3">
      <c r="A72" s="71">
        <v>70</v>
      </c>
      <c r="B72" t="s">
        <v>250</v>
      </c>
      <c r="C72" t="s">
        <v>179</v>
      </c>
      <c r="D72" t="s">
        <v>170</v>
      </c>
      <c r="E72" t="s">
        <v>37</v>
      </c>
      <c r="F72" t="s">
        <v>171</v>
      </c>
      <c r="G72">
        <v>6.2811236384391719E-2</v>
      </c>
      <c r="H72">
        <v>1.094258067122025</v>
      </c>
      <c r="I72">
        <v>0.74990939654084476</v>
      </c>
    </row>
    <row r="73" spans="1:9" x14ac:dyDescent="0.3">
      <c r="A73" s="71">
        <v>71</v>
      </c>
      <c r="B73" t="s">
        <v>251</v>
      </c>
      <c r="C73" t="s">
        <v>184</v>
      </c>
      <c r="D73" t="s">
        <v>170</v>
      </c>
      <c r="E73" t="s">
        <v>37</v>
      </c>
      <c r="F73" t="s">
        <v>171</v>
      </c>
      <c r="G73">
        <v>2.5194444461343109E-11</v>
      </c>
      <c r="H73">
        <v>1.8034417193058181E-10</v>
      </c>
      <c r="I73">
        <v>3.8273632931269729E-10</v>
      </c>
    </row>
    <row r="74" spans="1:9" x14ac:dyDescent="0.3">
      <c r="A74" s="71">
        <v>72</v>
      </c>
      <c r="B74" t="s">
        <v>252</v>
      </c>
      <c r="C74" t="s">
        <v>169</v>
      </c>
      <c r="D74" t="s">
        <v>170</v>
      </c>
      <c r="E74" t="s">
        <v>37</v>
      </c>
      <c r="F74" t="s">
        <v>171</v>
      </c>
      <c r="G74">
        <v>2.6081900430937711E-2</v>
      </c>
      <c r="H74">
        <v>3.3604738492589138E-2</v>
      </c>
      <c r="I74">
        <v>0.30944986332461111</v>
      </c>
    </row>
    <row r="75" spans="1:9" x14ac:dyDescent="0.3">
      <c r="A75" s="71">
        <v>73</v>
      </c>
      <c r="B75" t="s">
        <v>253</v>
      </c>
      <c r="C75" t="s">
        <v>179</v>
      </c>
      <c r="D75" t="s">
        <v>170</v>
      </c>
      <c r="E75" t="s">
        <v>37</v>
      </c>
      <c r="F75" t="s">
        <v>171</v>
      </c>
      <c r="G75">
        <v>0</v>
      </c>
      <c r="H75">
        <v>0</v>
      </c>
      <c r="I75">
        <v>0</v>
      </c>
    </row>
    <row r="76" spans="1:9" x14ac:dyDescent="0.3">
      <c r="A76" s="71">
        <v>74</v>
      </c>
      <c r="B76" t="s">
        <v>254</v>
      </c>
      <c r="C76" t="s">
        <v>184</v>
      </c>
      <c r="D76" t="s">
        <v>170</v>
      </c>
      <c r="E76" t="s">
        <v>37</v>
      </c>
      <c r="F76" t="s">
        <v>171</v>
      </c>
      <c r="G76">
        <v>3.8903952628343162E-8</v>
      </c>
      <c r="H76">
        <v>2.8133998210825483E-7</v>
      </c>
      <c r="I76">
        <v>4.39473404039361E-7</v>
      </c>
    </row>
    <row r="77" spans="1:9" x14ac:dyDescent="0.3">
      <c r="A77" s="71">
        <v>75</v>
      </c>
      <c r="B77" t="s">
        <v>255</v>
      </c>
      <c r="C77" t="s">
        <v>184</v>
      </c>
      <c r="D77" t="s">
        <v>170</v>
      </c>
      <c r="E77" t="s">
        <v>37</v>
      </c>
      <c r="F77" t="s">
        <v>171</v>
      </c>
      <c r="G77">
        <v>3.894042353351535E-3</v>
      </c>
      <c r="H77">
        <v>2.8327183847280078E-3</v>
      </c>
      <c r="I77">
        <v>4.5468683811176937E-3</v>
      </c>
    </row>
    <row r="78" spans="1:9" x14ac:dyDescent="0.3">
      <c r="A78" s="71">
        <v>76</v>
      </c>
      <c r="B78" t="s">
        <v>256</v>
      </c>
      <c r="C78" t="s">
        <v>179</v>
      </c>
      <c r="D78" t="s">
        <v>170</v>
      </c>
      <c r="E78" t="s">
        <v>37</v>
      </c>
      <c r="F78" t="s">
        <v>171</v>
      </c>
      <c r="G78">
        <v>0</v>
      </c>
      <c r="H78">
        <v>0</v>
      </c>
      <c r="I78">
        <v>0</v>
      </c>
    </row>
    <row r="79" spans="1:9" x14ac:dyDescent="0.3">
      <c r="A79" s="71">
        <v>77</v>
      </c>
      <c r="B79" t="s">
        <v>257</v>
      </c>
      <c r="C79" t="s">
        <v>184</v>
      </c>
      <c r="D79" t="s">
        <v>170</v>
      </c>
      <c r="E79" t="s">
        <v>37</v>
      </c>
      <c r="F79" t="s">
        <v>171</v>
      </c>
      <c r="G79">
        <v>1.7950754900673539E-9</v>
      </c>
      <c r="H79">
        <v>1.301642939302408E-8</v>
      </c>
      <c r="I79">
        <v>1.6083046616753518E-8</v>
      </c>
    </row>
    <row r="80" spans="1:9" x14ac:dyDescent="0.3">
      <c r="A80" s="71">
        <v>78</v>
      </c>
      <c r="B80" t="s">
        <v>258</v>
      </c>
      <c r="C80" t="s">
        <v>169</v>
      </c>
      <c r="D80" t="s">
        <v>170</v>
      </c>
      <c r="E80" t="s">
        <v>37</v>
      </c>
      <c r="F80" t="s">
        <v>171</v>
      </c>
      <c r="G80">
        <v>8.4560080911947746E-7</v>
      </c>
      <c r="H80">
        <v>4.585605523069235E-5</v>
      </c>
      <c r="I80">
        <v>3.796768535975177E-5</v>
      </c>
    </row>
    <row r="81" spans="1:9" x14ac:dyDescent="0.3">
      <c r="A81" s="71">
        <v>79</v>
      </c>
      <c r="B81" t="s">
        <v>259</v>
      </c>
      <c r="C81" t="s">
        <v>169</v>
      </c>
      <c r="D81" t="s">
        <v>170</v>
      </c>
      <c r="E81" t="s">
        <v>237</v>
      </c>
      <c r="F81" t="s">
        <v>171</v>
      </c>
      <c r="G81">
        <v>2.547786873975342E-3</v>
      </c>
      <c r="H81">
        <v>0.13595436582664069</v>
      </c>
      <c r="I81">
        <v>0.11511572551166969</v>
      </c>
    </row>
    <row r="82" spans="1:9" x14ac:dyDescent="0.3">
      <c r="A82" s="71">
        <v>80</v>
      </c>
      <c r="B82" t="s">
        <v>260</v>
      </c>
      <c r="C82" t="s">
        <v>169</v>
      </c>
      <c r="D82" t="s">
        <v>170</v>
      </c>
      <c r="E82" t="s">
        <v>237</v>
      </c>
      <c r="F82" t="s">
        <v>171</v>
      </c>
      <c r="G82">
        <v>1.712339769063052E-3</v>
      </c>
      <c r="H82">
        <v>8.9505477434863936E-2</v>
      </c>
      <c r="I82">
        <v>7.8109717266464332E-2</v>
      </c>
    </row>
    <row r="83" spans="1:9" x14ac:dyDescent="0.3">
      <c r="A83" s="71">
        <v>81</v>
      </c>
      <c r="B83" t="s">
        <v>261</v>
      </c>
      <c r="C83" t="s">
        <v>179</v>
      </c>
      <c r="D83" t="s">
        <v>170</v>
      </c>
      <c r="E83" t="s">
        <v>37</v>
      </c>
      <c r="F83" t="s">
        <v>171</v>
      </c>
      <c r="G83">
        <v>1.369334254092845E-5</v>
      </c>
      <c r="H83">
        <v>9.0342274212224687E-5</v>
      </c>
      <c r="I83">
        <v>1.0152148586148891E-4</v>
      </c>
    </row>
    <row r="84" spans="1:9" x14ac:dyDescent="0.3">
      <c r="A84" s="71">
        <v>82</v>
      </c>
      <c r="B84" t="s">
        <v>262</v>
      </c>
      <c r="C84" t="s">
        <v>179</v>
      </c>
      <c r="D84" t="s">
        <v>170</v>
      </c>
      <c r="E84" t="s">
        <v>37</v>
      </c>
      <c r="F84" t="s">
        <v>171</v>
      </c>
      <c r="G84">
        <v>7.7136400480257432E-4</v>
      </c>
      <c r="H84">
        <v>4.93402808308717E-3</v>
      </c>
      <c r="I84">
        <v>2.307869031955621E-3</v>
      </c>
    </row>
    <row r="85" spans="1:9" x14ac:dyDescent="0.3">
      <c r="A85" s="71">
        <v>83</v>
      </c>
      <c r="B85" t="s">
        <v>263</v>
      </c>
      <c r="C85" t="s">
        <v>223</v>
      </c>
      <c r="D85" t="s">
        <v>176</v>
      </c>
      <c r="E85" t="s">
        <v>264</v>
      </c>
      <c r="F85" t="s">
        <v>171</v>
      </c>
      <c r="G85">
        <v>2.0326739623110021E-4</v>
      </c>
      <c r="H85">
        <v>9.5398941383655967E-4</v>
      </c>
      <c r="I85">
        <v>1.1043497766863319E-3</v>
      </c>
    </row>
    <row r="86" spans="1:9" x14ac:dyDescent="0.3">
      <c r="A86" s="71">
        <v>84</v>
      </c>
      <c r="B86" t="s">
        <v>265</v>
      </c>
      <c r="C86" t="s">
        <v>223</v>
      </c>
      <c r="D86" t="s">
        <v>176</v>
      </c>
      <c r="E86" t="s">
        <v>264</v>
      </c>
      <c r="F86" t="s">
        <v>171</v>
      </c>
      <c r="G86">
        <v>3.639692787182131E-5</v>
      </c>
      <c r="H86">
        <v>3.6742686689602411E-4</v>
      </c>
      <c r="I86">
        <v>5.2610178830218509E-4</v>
      </c>
    </row>
    <row r="87" spans="1:9" x14ac:dyDescent="0.3">
      <c r="A87" s="71">
        <v>85</v>
      </c>
      <c r="B87" t="s">
        <v>266</v>
      </c>
      <c r="C87" t="s">
        <v>223</v>
      </c>
      <c r="D87" t="s">
        <v>176</v>
      </c>
      <c r="E87" t="s">
        <v>264</v>
      </c>
      <c r="F87" t="s">
        <v>171</v>
      </c>
      <c r="G87">
        <v>0.2267834661393483</v>
      </c>
      <c r="H87">
        <v>2.3505805008574852</v>
      </c>
      <c r="I87">
        <v>2.5843218950816351</v>
      </c>
    </row>
    <row r="88" spans="1:9" x14ac:dyDescent="0.3">
      <c r="A88" s="71">
        <v>86</v>
      </c>
      <c r="B88" t="s">
        <v>267</v>
      </c>
      <c r="C88" t="s">
        <v>223</v>
      </c>
      <c r="D88" t="s">
        <v>176</v>
      </c>
      <c r="E88" t="s">
        <v>264</v>
      </c>
      <c r="F88" t="s">
        <v>171</v>
      </c>
      <c r="G88">
        <v>1.356449845210593E-7</v>
      </c>
      <c r="H88">
        <v>3.1396429607983678E-7</v>
      </c>
      <c r="I88">
        <v>5.7374602204119119E-7</v>
      </c>
    </row>
    <row r="89" spans="1:9" x14ac:dyDescent="0.3">
      <c r="A89" s="71">
        <v>87</v>
      </c>
      <c r="B89" t="s">
        <v>268</v>
      </c>
      <c r="C89" t="s">
        <v>223</v>
      </c>
      <c r="D89" t="s">
        <v>176</v>
      </c>
      <c r="E89" t="s">
        <v>264</v>
      </c>
      <c r="F89" t="s">
        <v>171</v>
      </c>
      <c r="G89">
        <v>9.9106082958812809E-3</v>
      </c>
      <c r="H89">
        <v>0.15589096918761591</v>
      </c>
      <c r="I89">
        <v>0.1143916309404325</v>
      </c>
    </row>
    <row r="90" spans="1:9" x14ac:dyDescent="0.3">
      <c r="A90" s="71">
        <v>88</v>
      </c>
      <c r="B90" t="s">
        <v>269</v>
      </c>
      <c r="C90" t="s">
        <v>223</v>
      </c>
      <c r="D90" t="s">
        <v>176</v>
      </c>
      <c r="E90" t="s">
        <v>264</v>
      </c>
      <c r="F90" t="s">
        <v>171</v>
      </c>
      <c r="G90">
        <v>1.0886401165594251E-2</v>
      </c>
      <c r="H90">
        <v>4.086162194598969E-2</v>
      </c>
      <c r="I90">
        <v>0.29726454973803951</v>
      </c>
    </row>
    <row r="91" spans="1:9" x14ac:dyDescent="0.3">
      <c r="A91" s="71">
        <v>89</v>
      </c>
      <c r="B91" t="s">
        <v>270</v>
      </c>
      <c r="C91" t="s">
        <v>223</v>
      </c>
      <c r="D91" t="s">
        <v>176</v>
      </c>
      <c r="E91" t="s">
        <v>264</v>
      </c>
      <c r="F91" t="s">
        <v>171</v>
      </c>
      <c r="G91">
        <v>0.22668707320696521</v>
      </c>
      <c r="H91">
        <v>2.349617122013206</v>
      </c>
      <c r="I91">
        <v>2.583073734616427</v>
      </c>
    </row>
    <row r="92" spans="1:9" x14ac:dyDescent="0.3">
      <c r="A92" s="71">
        <v>90</v>
      </c>
      <c r="B92" t="s">
        <v>271</v>
      </c>
      <c r="C92" t="s">
        <v>223</v>
      </c>
      <c r="D92" t="s">
        <v>176</v>
      </c>
      <c r="E92" t="s">
        <v>264</v>
      </c>
      <c r="F92" t="s">
        <v>171</v>
      </c>
      <c r="G92">
        <v>9.6392932420007844E-5</v>
      </c>
      <c r="H92">
        <v>9.6337884497369733E-4</v>
      </c>
      <c r="I92">
        <v>1.2481604657547129E-3</v>
      </c>
    </row>
    <row r="93" spans="1:9" x14ac:dyDescent="0.3">
      <c r="A93" s="71">
        <v>91</v>
      </c>
      <c r="B93" t="s">
        <v>272</v>
      </c>
      <c r="C93" t="s">
        <v>223</v>
      </c>
      <c r="D93" t="s">
        <v>176</v>
      </c>
      <c r="E93" t="s">
        <v>264</v>
      </c>
      <c r="F93" t="s">
        <v>171</v>
      </c>
      <c r="G93">
        <v>3.639692787182131E-5</v>
      </c>
      <c r="H93">
        <v>3.6742686689602411E-4</v>
      </c>
      <c r="I93">
        <v>5.2610178830218509E-4</v>
      </c>
    </row>
    <row r="94" spans="1:9" x14ac:dyDescent="0.3">
      <c r="A94" s="71">
        <v>92</v>
      </c>
      <c r="B94" t="s">
        <v>273</v>
      </c>
      <c r="C94" t="s">
        <v>184</v>
      </c>
      <c r="D94" t="s">
        <v>170</v>
      </c>
      <c r="E94" t="s">
        <v>37</v>
      </c>
      <c r="F94" t="s">
        <v>171</v>
      </c>
      <c r="G94">
        <v>1.4660495802358779E-11</v>
      </c>
      <c r="H94">
        <v>1.006049666008757E-10</v>
      </c>
      <c r="I94">
        <v>5.2368599557678482E-11</v>
      </c>
    </row>
    <row r="95" spans="1:9" x14ac:dyDescent="0.3">
      <c r="A95" s="71">
        <v>93</v>
      </c>
      <c r="B95" t="s">
        <v>274</v>
      </c>
      <c r="C95" t="s">
        <v>169</v>
      </c>
      <c r="D95" t="s">
        <v>170</v>
      </c>
      <c r="E95" t="s">
        <v>37</v>
      </c>
      <c r="F95" t="s">
        <v>171</v>
      </c>
      <c r="G95">
        <v>1.125803215325383E-6</v>
      </c>
      <c r="H95">
        <v>6.1059788628790973E-5</v>
      </c>
      <c r="I95">
        <v>5.0555551055719413E-5</v>
      </c>
    </row>
    <row r="96" spans="1:9" x14ac:dyDescent="0.3">
      <c r="A96" s="71">
        <v>94</v>
      </c>
      <c r="B96" t="s">
        <v>275</v>
      </c>
      <c r="C96" t="s">
        <v>179</v>
      </c>
      <c r="D96" t="s">
        <v>170</v>
      </c>
      <c r="E96" t="s">
        <v>37</v>
      </c>
      <c r="F96" t="s">
        <v>171</v>
      </c>
      <c r="G96">
        <v>3.2356255084829411E-6</v>
      </c>
      <c r="H96">
        <v>3.7301949278015638E-5</v>
      </c>
      <c r="I96">
        <v>4.3380456595450869E-5</v>
      </c>
    </row>
    <row r="97" spans="1:9" x14ac:dyDescent="0.3">
      <c r="A97" s="71">
        <v>95</v>
      </c>
      <c r="B97" t="s">
        <v>276</v>
      </c>
      <c r="C97" t="s">
        <v>175</v>
      </c>
      <c r="D97" t="s">
        <v>176</v>
      </c>
      <c r="E97" t="s">
        <v>37</v>
      </c>
      <c r="F97" t="s">
        <v>171</v>
      </c>
      <c r="G97">
        <v>0</v>
      </c>
      <c r="H97">
        <v>0</v>
      </c>
      <c r="I97">
        <v>0</v>
      </c>
    </row>
    <row r="98" spans="1:9" x14ac:dyDescent="0.3">
      <c r="A98" s="71">
        <v>96</v>
      </c>
      <c r="B98" t="s">
        <v>277</v>
      </c>
      <c r="C98" t="s">
        <v>175</v>
      </c>
      <c r="D98" t="s">
        <v>176</v>
      </c>
      <c r="E98" t="s">
        <v>278</v>
      </c>
      <c r="F98" t="s">
        <v>171</v>
      </c>
      <c r="G98">
        <v>1.0560897503333291E-6</v>
      </c>
      <c r="H98">
        <v>3.0821941412867653E-5</v>
      </c>
      <c r="I98">
        <v>4.7129051257416811E-5</v>
      </c>
    </row>
    <row r="99" spans="1:9" x14ac:dyDescent="0.3">
      <c r="A99" s="71">
        <v>97</v>
      </c>
      <c r="B99" t="s">
        <v>279</v>
      </c>
      <c r="C99" t="s">
        <v>175</v>
      </c>
      <c r="D99" t="s">
        <v>176</v>
      </c>
      <c r="E99" t="s">
        <v>278</v>
      </c>
      <c r="F99" t="s">
        <v>171</v>
      </c>
      <c r="G99">
        <v>2.391661694681006E-7</v>
      </c>
      <c r="H99">
        <v>5.2669449023138519E-6</v>
      </c>
      <c r="I99">
        <v>6.0973307127031319E-6</v>
      </c>
    </row>
    <row r="100" spans="1:9" x14ac:dyDescent="0.3">
      <c r="A100" s="71">
        <v>98</v>
      </c>
      <c r="B100" t="s">
        <v>280</v>
      </c>
      <c r="C100" t="s">
        <v>281</v>
      </c>
      <c r="D100" t="s">
        <v>176</v>
      </c>
      <c r="E100" t="s">
        <v>282</v>
      </c>
      <c r="F100" t="s">
        <v>171</v>
      </c>
      <c r="G100">
        <v>12.1787728170673</v>
      </c>
      <c r="H100">
        <v>218.61551403212641</v>
      </c>
      <c r="I100">
        <v>149.47352933243261</v>
      </c>
    </row>
    <row r="101" spans="1:9" x14ac:dyDescent="0.3">
      <c r="A101" s="71">
        <v>99</v>
      </c>
      <c r="B101" t="s">
        <v>283</v>
      </c>
      <c r="C101" t="s">
        <v>175</v>
      </c>
      <c r="D101" t="s">
        <v>176</v>
      </c>
      <c r="E101" t="s">
        <v>278</v>
      </c>
      <c r="F101" t="s">
        <v>171</v>
      </c>
      <c r="G101">
        <v>5.4023302567936662E-5</v>
      </c>
      <c r="H101">
        <v>3.7466146902610629E-4</v>
      </c>
      <c r="I101">
        <v>3.718832784787039E-4</v>
      </c>
    </row>
    <row r="102" spans="1:9" x14ac:dyDescent="0.3">
      <c r="A102" s="71">
        <v>100</v>
      </c>
      <c r="B102" t="s">
        <v>284</v>
      </c>
      <c r="C102" t="s">
        <v>281</v>
      </c>
      <c r="D102" t="s">
        <v>176</v>
      </c>
      <c r="E102" t="s">
        <v>278</v>
      </c>
      <c r="F102" t="s">
        <v>171</v>
      </c>
      <c r="G102">
        <v>47.466930280695387</v>
      </c>
      <c r="H102">
        <v>360.23101263946961</v>
      </c>
      <c r="I102">
        <v>427.2644095976562</v>
      </c>
    </row>
    <row r="103" spans="1:9" x14ac:dyDescent="0.3">
      <c r="A103" s="71">
        <v>101</v>
      </c>
      <c r="B103" t="s">
        <v>285</v>
      </c>
      <c r="C103" t="s">
        <v>281</v>
      </c>
      <c r="D103" t="s">
        <v>176</v>
      </c>
      <c r="E103" t="s">
        <v>278</v>
      </c>
      <c r="F103" t="s">
        <v>171</v>
      </c>
      <c r="G103">
        <v>5.9843072197494163</v>
      </c>
      <c r="H103">
        <v>1.121163206424427</v>
      </c>
      <c r="I103">
        <v>1.120213996886593</v>
      </c>
    </row>
    <row r="104" spans="1:9" x14ac:dyDescent="0.3">
      <c r="A104" s="71">
        <v>102</v>
      </c>
      <c r="B104" t="s">
        <v>286</v>
      </c>
      <c r="C104" t="s">
        <v>281</v>
      </c>
      <c r="D104" t="s">
        <v>176</v>
      </c>
      <c r="E104" t="s">
        <v>278</v>
      </c>
      <c r="F104" t="s">
        <v>171</v>
      </c>
      <c r="G104">
        <v>36.347328241439627</v>
      </c>
      <c r="H104">
        <v>44.174406003075717</v>
      </c>
      <c r="I104">
        <v>130.2175075272938</v>
      </c>
    </row>
    <row r="105" spans="1:9" x14ac:dyDescent="0.3">
      <c r="A105" s="71">
        <v>103</v>
      </c>
      <c r="B105" t="s">
        <v>287</v>
      </c>
      <c r="C105" t="s">
        <v>281</v>
      </c>
      <c r="D105" t="s">
        <v>176</v>
      </c>
      <c r="E105" t="s">
        <v>278</v>
      </c>
      <c r="F105" t="s">
        <v>171</v>
      </c>
      <c r="G105">
        <v>59.538316247536038</v>
      </c>
      <c r="H105">
        <v>1010.084281568808</v>
      </c>
      <c r="I105">
        <v>807.09635428150966</v>
      </c>
    </row>
    <row r="106" spans="1:9" x14ac:dyDescent="0.3">
      <c r="A106" s="71">
        <v>104</v>
      </c>
      <c r="B106" t="s">
        <v>288</v>
      </c>
      <c r="C106" t="s">
        <v>281</v>
      </c>
      <c r="D106" t="s">
        <v>176</v>
      </c>
      <c r="E106" t="s">
        <v>278</v>
      </c>
      <c r="F106" t="s">
        <v>171</v>
      </c>
      <c r="G106">
        <v>7.8241298852288282E-4</v>
      </c>
      <c r="H106">
        <v>6.0530654080909317E-2</v>
      </c>
      <c r="I106">
        <v>1.2906626540608441E-2</v>
      </c>
    </row>
    <row r="107" spans="1:9" x14ac:dyDescent="0.3">
      <c r="A107" s="71">
        <v>105</v>
      </c>
      <c r="B107" t="s">
        <v>289</v>
      </c>
      <c r="C107" t="s">
        <v>281</v>
      </c>
      <c r="D107" t="s">
        <v>176</v>
      </c>
      <c r="E107" t="s">
        <v>278</v>
      </c>
      <c r="F107" t="s">
        <v>171</v>
      </c>
      <c r="G107">
        <v>7117.8775125177626</v>
      </c>
      <c r="H107">
        <v>25760.976760637481</v>
      </c>
      <c r="I107">
        <v>229427.6090585216</v>
      </c>
    </row>
    <row r="108" spans="1:9" x14ac:dyDescent="0.3">
      <c r="A108" s="71">
        <v>106</v>
      </c>
      <c r="B108" t="s">
        <v>290</v>
      </c>
      <c r="C108" t="s">
        <v>281</v>
      </c>
      <c r="D108" t="s">
        <v>176</v>
      </c>
      <c r="E108" t="s">
        <v>278</v>
      </c>
      <c r="F108" t="s">
        <v>171</v>
      </c>
      <c r="G108">
        <v>1.801184185126129</v>
      </c>
      <c r="H108">
        <v>12.00710069916458</v>
      </c>
      <c r="I108">
        <v>6.5905332458506232</v>
      </c>
    </row>
    <row r="109" spans="1:9" x14ac:dyDescent="0.3">
      <c r="A109" s="71">
        <v>107</v>
      </c>
      <c r="B109" t="s">
        <v>291</v>
      </c>
      <c r="C109" t="s">
        <v>281</v>
      </c>
      <c r="D109" t="s">
        <v>176</v>
      </c>
      <c r="E109" t="s">
        <v>278</v>
      </c>
      <c r="F109" t="s">
        <v>171</v>
      </c>
      <c r="G109">
        <v>19.923189663039711</v>
      </c>
      <c r="H109">
        <v>15.00184631805352</v>
      </c>
      <c r="I109">
        <v>18.595483855041419</v>
      </c>
    </row>
    <row r="110" spans="1:9" x14ac:dyDescent="0.3">
      <c r="A110" s="71">
        <v>108</v>
      </c>
      <c r="B110" t="s">
        <v>292</v>
      </c>
      <c r="C110" t="s">
        <v>293</v>
      </c>
      <c r="D110" t="s">
        <v>176</v>
      </c>
      <c r="E110" t="s">
        <v>278</v>
      </c>
      <c r="F110" t="s">
        <v>171</v>
      </c>
      <c r="G110">
        <v>5.3375060489484812E-3</v>
      </c>
      <c r="H110">
        <v>6.7907135745115713E-2</v>
      </c>
      <c r="I110">
        <v>0.16736779822219319</v>
      </c>
    </row>
    <row r="111" spans="1:9" x14ac:dyDescent="0.3">
      <c r="A111" s="71">
        <v>109</v>
      </c>
      <c r="B111" t="s">
        <v>294</v>
      </c>
      <c r="C111" t="s">
        <v>293</v>
      </c>
      <c r="D111" t="s">
        <v>176</v>
      </c>
      <c r="E111" t="s">
        <v>278</v>
      </c>
      <c r="F111" t="s">
        <v>171</v>
      </c>
      <c r="G111">
        <v>5.9616061833051206E-3</v>
      </c>
      <c r="H111">
        <v>5.0702918175818297E-2</v>
      </c>
      <c r="I111">
        <v>0.10811658511983099</v>
      </c>
    </row>
    <row r="112" spans="1:9" x14ac:dyDescent="0.3">
      <c r="A112" s="71">
        <v>110</v>
      </c>
      <c r="B112" t="s">
        <v>295</v>
      </c>
      <c r="C112" t="s">
        <v>293</v>
      </c>
      <c r="D112" t="s">
        <v>176</v>
      </c>
      <c r="E112" t="s">
        <v>278</v>
      </c>
      <c r="F112" t="s">
        <v>171</v>
      </c>
      <c r="G112">
        <v>7.7730802004824767E-7</v>
      </c>
      <c r="H112">
        <v>2.8275015799220292E-6</v>
      </c>
      <c r="I112">
        <v>2.5898584631983412E-7</v>
      </c>
    </row>
    <row r="113" spans="1:9" x14ac:dyDescent="0.3">
      <c r="A113" s="71">
        <v>111</v>
      </c>
      <c r="B113" t="s">
        <v>296</v>
      </c>
      <c r="C113" t="s">
        <v>186</v>
      </c>
      <c r="D113" t="s">
        <v>176</v>
      </c>
      <c r="E113" t="s">
        <v>37</v>
      </c>
      <c r="F113" t="s">
        <v>171</v>
      </c>
      <c r="G113">
        <v>9.506062958215337E-16</v>
      </c>
      <c r="H113">
        <v>6.8344480757496198E-15</v>
      </c>
      <c r="I113">
        <v>7.7963607951753435E-15</v>
      </c>
    </row>
    <row r="114" spans="1:9" x14ac:dyDescent="0.3">
      <c r="A114" s="71">
        <v>112</v>
      </c>
      <c r="B114" t="s">
        <v>168</v>
      </c>
      <c r="C114" t="s">
        <v>297</v>
      </c>
      <c r="D114" t="s">
        <v>170</v>
      </c>
      <c r="E114" t="s">
        <v>37</v>
      </c>
      <c r="F114" t="s">
        <v>171</v>
      </c>
      <c r="G114">
        <v>0</v>
      </c>
      <c r="H114">
        <v>0</v>
      </c>
      <c r="I114">
        <v>0</v>
      </c>
    </row>
    <row r="115" spans="1:9" x14ac:dyDescent="0.3">
      <c r="A115" s="71">
        <v>113</v>
      </c>
      <c r="B115" t="s">
        <v>298</v>
      </c>
      <c r="C115" t="s">
        <v>297</v>
      </c>
      <c r="D115" t="s">
        <v>170</v>
      </c>
      <c r="E115" t="s">
        <v>237</v>
      </c>
      <c r="F115" t="s">
        <v>171</v>
      </c>
      <c r="G115">
        <v>4.8420607633785862E-2</v>
      </c>
      <c r="H115">
        <v>0.29920370195753249</v>
      </c>
      <c r="I115">
        <v>0.17885521923934519</v>
      </c>
    </row>
    <row r="116" spans="1:9" x14ac:dyDescent="0.3">
      <c r="A116" s="71">
        <v>114</v>
      </c>
      <c r="B116" t="s">
        <v>299</v>
      </c>
      <c r="C116" t="s">
        <v>297</v>
      </c>
      <c r="D116" t="s">
        <v>170</v>
      </c>
      <c r="E116" t="s">
        <v>237</v>
      </c>
      <c r="F116" t="s">
        <v>171</v>
      </c>
      <c r="G116">
        <v>2.7346037042717738E-5</v>
      </c>
      <c r="H116">
        <v>5.7595346408422117E-4</v>
      </c>
      <c r="I116">
        <v>1.7848015731238001E-4</v>
      </c>
    </row>
    <row r="117" spans="1:9" x14ac:dyDescent="0.3">
      <c r="A117" s="71">
        <v>115</v>
      </c>
      <c r="B117" t="s">
        <v>300</v>
      </c>
      <c r="C117" t="s">
        <v>301</v>
      </c>
      <c r="D117" t="s">
        <v>170</v>
      </c>
      <c r="E117" t="s">
        <v>37</v>
      </c>
      <c r="F117" t="s">
        <v>171</v>
      </c>
      <c r="G117">
        <v>2.3230701352216839E-4</v>
      </c>
      <c r="H117">
        <v>5.9641450342766541E-3</v>
      </c>
      <c r="I117">
        <v>8.5834804527126669E-3</v>
      </c>
    </row>
    <row r="118" spans="1:9" x14ac:dyDescent="0.3">
      <c r="A118" s="71">
        <v>116</v>
      </c>
      <c r="B118" t="s">
        <v>302</v>
      </c>
      <c r="C118" t="s">
        <v>301</v>
      </c>
      <c r="D118" t="s">
        <v>170</v>
      </c>
      <c r="E118" t="s">
        <v>37</v>
      </c>
      <c r="F118" t="s">
        <v>171</v>
      </c>
      <c r="G118">
        <v>3.0581021116067103E-8</v>
      </c>
      <c r="H118">
        <v>5.7386631217483163E-7</v>
      </c>
      <c r="I118">
        <v>8.1575526238261316E-7</v>
      </c>
    </row>
    <row r="119" spans="1:9" x14ac:dyDescent="0.3">
      <c r="A119" s="71">
        <v>117</v>
      </c>
      <c r="B119" t="s">
        <v>303</v>
      </c>
      <c r="C119" t="s">
        <v>297</v>
      </c>
      <c r="D119" t="s">
        <v>170</v>
      </c>
      <c r="E119" t="s">
        <v>237</v>
      </c>
      <c r="F119" t="s">
        <v>171</v>
      </c>
      <c r="G119">
        <v>1.294336668692466E-8</v>
      </c>
      <c r="H119">
        <v>4.1121347511036547E-7</v>
      </c>
      <c r="I119">
        <v>8.7441940289365398E-7</v>
      </c>
    </row>
    <row r="120" spans="1:9" x14ac:dyDescent="0.3">
      <c r="A120" s="71">
        <v>118</v>
      </c>
      <c r="B120" t="s">
        <v>304</v>
      </c>
      <c r="C120" t="s">
        <v>297</v>
      </c>
      <c r="D120" t="s">
        <v>170</v>
      </c>
      <c r="E120" t="s">
        <v>237</v>
      </c>
      <c r="F120" t="s">
        <v>171</v>
      </c>
      <c r="G120">
        <v>2.9348143454136959E-7</v>
      </c>
      <c r="H120">
        <v>7.3319244965983618E-6</v>
      </c>
      <c r="I120">
        <v>8.6190666596880674E-6</v>
      </c>
    </row>
    <row r="121" spans="1:9" x14ac:dyDescent="0.3">
      <c r="A121" s="71">
        <v>119</v>
      </c>
      <c r="B121" t="s">
        <v>305</v>
      </c>
      <c r="C121" t="s">
        <v>297</v>
      </c>
      <c r="D121" t="s">
        <v>170</v>
      </c>
      <c r="E121" t="s">
        <v>237</v>
      </c>
      <c r="F121" t="s">
        <v>171</v>
      </c>
      <c r="G121">
        <v>1.506737662193287E-2</v>
      </c>
      <c r="H121">
        <v>0.34674956329404688</v>
      </c>
      <c r="I121">
        <v>0.40196097770280392</v>
      </c>
    </row>
    <row r="122" spans="1:9" x14ac:dyDescent="0.3">
      <c r="A122" s="71">
        <v>120</v>
      </c>
      <c r="B122" t="s">
        <v>306</v>
      </c>
      <c r="C122" t="s">
        <v>301</v>
      </c>
      <c r="D122" t="s">
        <v>170</v>
      </c>
      <c r="E122" t="s">
        <v>37</v>
      </c>
      <c r="F122" t="s">
        <v>171</v>
      </c>
      <c r="G122">
        <v>1.8417542546686969E-6</v>
      </c>
      <c r="H122">
        <v>3.5956931749689291E-5</v>
      </c>
      <c r="I122">
        <v>5.1327851702905473E-5</v>
      </c>
    </row>
    <row r="123" spans="1:9" x14ac:dyDescent="0.3">
      <c r="A123" s="71">
        <v>121</v>
      </c>
      <c r="B123" t="s">
        <v>307</v>
      </c>
      <c r="C123" t="s">
        <v>297</v>
      </c>
      <c r="D123" t="s">
        <v>170</v>
      </c>
      <c r="E123" t="s">
        <v>237</v>
      </c>
      <c r="F123" t="s">
        <v>171</v>
      </c>
      <c r="G123">
        <v>6.0196503625687304E-6</v>
      </c>
      <c r="H123">
        <v>2.2603910898079849E-4</v>
      </c>
      <c r="I123">
        <v>6.0242931257792635E-4</v>
      </c>
    </row>
    <row r="124" spans="1:9" x14ac:dyDescent="0.3">
      <c r="A124" s="71">
        <v>122</v>
      </c>
      <c r="B124" t="s">
        <v>308</v>
      </c>
      <c r="C124" t="s">
        <v>301</v>
      </c>
      <c r="D124" t="s">
        <v>170</v>
      </c>
      <c r="E124" t="s">
        <v>37</v>
      </c>
      <c r="F124" t="s">
        <v>171</v>
      </c>
      <c r="G124">
        <v>2.9157068602456461E-8</v>
      </c>
      <c r="H124">
        <v>7.37892319458566E-7</v>
      </c>
      <c r="I124">
        <v>1.0806333462154679E-6</v>
      </c>
    </row>
    <row r="125" spans="1:9" x14ac:dyDescent="0.3">
      <c r="A125" s="71">
        <v>123</v>
      </c>
      <c r="B125" t="s">
        <v>309</v>
      </c>
      <c r="C125" t="s">
        <v>301</v>
      </c>
      <c r="D125" t="s">
        <v>170</v>
      </c>
      <c r="E125" t="s">
        <v>37</v>
      </c>
      <c r="F125" t="s">
        <v>171</v>
      </c>
      <c r="G125">
        <v>3.713211613217515E-7</v>
      </c>
      <c r="H125">
        <v>9.7860365556045593E-6</v>
      </c>
      <c r="I125">
        <v>1.434045209670568E-5</v>
      </c>
    </row>
    <row r="126" spans="1:9" x14ac:dyDescent="0.3">
      <c r="A126" s="71">
        <v>124</v>
      </c>
      <c r="B126" t="s">
        <v>310</v>
      </c>
      <c r="C126" t="s">
        <v>301</v>
      </c>
      <c r="D126" t="s">
        <v>170</v>
      </c>
      <c r="E126" t="s">
        <v>37</v>
      </c>
      <c r="F126" t="s">
        <v>171</v>
      </c>
      <c r="G126">
        <v>1.220057840342916E-7</v>
      </c>
      <c r="H126">
        <v>4.9556342696274385E-7</v>
      </c>
      <c r="I126">
        <v>6.004932678164857E-7</v>
      </c>
    </row>
    <row r="127" spans="1:9" x14ac:dyDescent="0.3">
      <c r="A127" s="71">
        <v>125</v>
      </c>
      <c r="B127" t="s">
        <v>311</v>
      </c>
      <c r="C127" t="s">
        <v>301</v>
      </c>
      <c r="D127" t="s">
        <v>170</v>
      </c>
      <c r="E127" t="s">
        <v>37</v>
      </c>
      <c r="F127" t="s">
        <v>171</v>
      </c>
      <c r="G127">
        <v>1.7483688396654521E-7</v>
      </c>
      <c r="H127">
        <v>1.1596073305643899E-6</v>
      </c>
      <c r="I127">
        <v>1.7426676435040811E-6</v>
      </c>
    </row>
    <row r="128" spans="1:9" x14ac:dyDescent="0.3">
      <c r="A128" s="71">
        <v>126</v>
      </c>
      <c r="B128" t="s">
        <v>182</v>
      </c>
      <c r="C128" t="s">
        <v>297</v>
      </c>
      <c r="D128" t="s">
        <v>170</v>
      </c>
      <c r="E128" t="s">
        <v>37</v>
      </c>
      <c r="F128" t="s">
        <v>171</v>
      </c>
      <c r="G128">
        <v>2.532795632676822E-3</v>
      </c>
      <c r="H128">
        <v>8.5153407807682228E-4</v>
      </c>
      <c r="I128">
        <v>1.3462414219771849E-3</v>
      </c>
    </row>
    <row r="129" spans="1:9" x14ac:dyDescent="0.3">
      <c r="A129" s="71">
        <v>127</v>
      </c>
      <c r="B129" t="s">
        <v>182</v>
      </c>
      <c r="C129" t="s">
        <v>301</v>
      </c>
      <c r="D129" t="s">
        <v>170</v>
      </c>
      <c r="E129" t="s">
        <v>37</v>
      </c>
      <c r="F129" t="s">
        <v>171</v>
      </c>
      <c r="G129">
        <v>8.7484988058501978E-5</v>
      </c>
      <c r="H129">
        <v>2.0697928451228671E-3</v>
      </c>
      <c r="I129">
        <v>2.855192454004792E-3</v>
      </c>
    </row>
    <row r="130" spans="1:9" x14ac:dyDescent="0.3">
      <c r="A130" s="71">
        <v>128</v>
      </c>
      <c r="B130" t="s">
        <v>182</v>
      </c>
      <c r="C130" t="s">
        <v>312</v>
      </c>
      <c r="D130" t="s">
        <v>170</v>
      </c>
      <c r="E130" t="s">
        <v>37</v>
      </c>
      <c r="F130" t="s">
        <v>171</v>
      </c>
      <c r="G130">
        <v>6.8742364787260213E-5</v>
      </c>
      <c r="H130">
        <v>2.5659896086551739E-4</v>
      </c>
      <c r="I130">
        <v>2.3816051822422309E-4</v>
      </c>
    </row>
    <row r="131" spans="1:9" x14ac:dyDescent="0.3">
      <c r="A131" s="71">
        <v>129</v>
      </c>
      <c r="B131" t="s">
        <v>187</v>
      </c>
      <c r="C131" t="s">
        <v>297</v>
      </c>
      <c r="D131" t="s">
        <v>170</v>
      </c>
      <c r="E131" t="s">
        <v>37</v>
      </c>
      <c r="F131" t="s">
        <v>171</v>
      </c>
      <c r="G131">
        <v>2.486940716410766</v>
      </c>
      <c r="H131">
        <v>8.7502144320407265</v>
      </c>
      <c r="I131">
        <v>5.4405161702797944</v>
      </c>
    </row>
    <row r="132" spans="1:9" x14ac:dyDescent="0.3">
      <c r="A132" s="71">
        <v>130</v>
      </c>
      <c r="B132" t="s">
        <v>187</v>
      </c>
      <c r="C132" t="s">
        <v>312</v>
      </c>
      <c r="D132" t="s">
        <v>170</v>
      </c>
      <c r="E132" t="s">
        <v>37</v>
      </c>
      <c r="F132" t="s">
        <v>171</v>
      </c>
      <c r="G132">
        <v>0.83640869109829874</v>
      </c>
      <c r="H132">
        <v>3.5280736621688442</v>
      </c>
      <c r="I132">
        <v>3.376283782847131</v>
      </c>
    </row>
    <row r="133" spans="1:9" x14ac:dyDescent="0.3">
      <c r="A133" s="71">
        <v>131</v>
      </c>
      <c r="B133" t="s">
        <v>313</v>
      </c>
      <c r="C133" t="s">
        <v>297</v>
      </c>
      <c r="D133" t="s">
        <v>170</v>
      </c>
      <c r="E133" t="s">
        <v>237</v>
      </c>
      <c r="F133" t="s">
        <v>171</v>
      </c>
      <c r="G133">
        <v>1.458639384861477E-6</v>
      </c>
      <c r="H133">
        <v>5.4784324439604098E-5</v>
      </c>
      <c r="I133">
        <v>1.4604460406418039E-4</v>
      </c>
    </row>
    <row r="134" spans="1:9" x14ac:dyDescent="0.3">
      <c r="A134" s="71">
        <v>132</v>
      </c>
      <c r="B134" t="s">
        <v>120</v>
      </c>
      <c r="C134" t="s">
        <v>301</v>
      </c>
      <c r="D134" t="s">
        <v>170</v>
      </c>
      <c r="E134" t="s">
        <v>37</v>
      </c>
      <c r="F134" t="s">
        <v>171</v>
      </c>
      <c r="G134">
        <v>2.7061376464492639E-6</v>
      </c>
      <c r="H134">
        <v>7.2102482665246077E-5</v>
      </c>
      <c r="I134">
        <v>1.057754087561707E-4</v>
      </c>
    </row>
    <row r="135" spans="1:9" x14ac:dyDescent="0.3">
      <c r="A135" s="71">
        <v>133</v>
      </c>
      <c r="B135" t="s">
        <v>314</v>
      </c>
      <c r="C135" t="s">
        <v>301</v>
      </c>
      <c r="D135" t="s">
        <v>170</v>
      </c>
      <c r="E135" t="s">
        <v>37</v>
      </c>
      <c r="F135" t="s">
        <v>171</v>
      </c>
      <c r="G135">
        <v>1.4847951567047321E-9</v>
      </c>
      <c r="H135">
        <v>1.774441842285205E-8</v>
      </c>
      <c r="I135">
        <v>8.246196062672581E-9</v>
      </c>
    </row>
    <row r="136" spans="1:9" x14ac:dyDescent="0.3">
      <c r="A136" s="71">
        <v>134</v>
      </c>
      <c r="B136" t="s">
        <v>315</v>
      </c>
      <c r="C136" t="s">
        <v>301</v>
      </c>
      <c r="D136" t="s">
        <v>170</v>
      </c>
      <c r="E136" t="s">
        <v>37</v>
      </c>
      <c r="F136" t="s">
        <v>171</v>
      </c>
      <c r="G136">
        <v>1.4067147145339449E-7</v>
      </c>
      <c r="H136">
        <v>3.7480585458289598E-6</v>
      </c>
      <c r="I136">
        <v>5.4984573356195926E-6</v>
      </c>
    </row>
    <row r="137" spans="1:9" x14ac:dyDescent="0.3">
      <c r="A137" s="71">
        <v>135</v>
      </c>
      <c r="B137" t="s">
        <v>316</v>
      </c>
      <c r="C137" t="s">
        <v>297</v>
      </c>
      <c r="D137" t="s">
        <v>170</v>
      </c>
      <c r="E137" t="s">
        <v>237</v>
      </c>
      <c r="F137" t="s">
        <v>171</v>
      </c>
      <c r="G137">
        <v>9.3469353772968371E-8</v>
      </c>
      <c r="H137">
        <v>3.510569823739903E-6</v>
      </c>
      <c r="I137">
        <v>9.3585124097930285E-6</v>
      </c>
    </row>
    <row r="138" spans="1:9" x14ac:dyDescent="0.3">
      <c r="A138" s="71">
        <v>136</v>
      </c>
      <c r="B138" t="s">
        <v>317</v>
      </c>
      <c r="C138" t="s">
        <v>301</v>
      </c>
      <c r="D138" t="s">
        <v>170</v>
      </c>
      <c r="E138" t="s">
        <v>37</v>
      </c>
      <c r="F138" t="s">
        <v>171</v>
      </c>
      <c r="G138">
        <v>2.2743165942996311E-7</v>
      </c>
      <c r="H138">
        <v>4.8008695162885841E-6</v>
      </c>
      <c r="I138">
        <v>7.0727908442968E-6</v>
      </c>
    </row>
    <row r="139" spans="1:9" x14ac:dyDescent="0.3">
      <c r="A139" s="71">
        <v>137</v>
      </c>
      <c r="B139" t="s">
        <v>318</v>
      </c>
      <c r="C139" t="s">
        <v>301</v>
      </c>
      <c r="D139" t="s">
        <v>170</v>
      </c>
      <c r="E139" t="s">
        <v>37</v>
      </c>
      <c r="F139" t="s">
        <v>171</v>
      </c>
      <c r="G139">
        <v>3.1021545626159889E-6</v>
      </c>
      <c r="H139">
        <v>6.2518089466503908E-5</v>
      </c>
      <c r="I139">
        <v>7.9013231207030379E-5</v>
      </c>
    </row>
    <row r="140" spans="1:9" x14ac:dyDescent="0.3">
      <c r="A140" s="71">
        <v>138</v>
      </c>
      <c r="B140" t="s">
        <v>319</v>
      </c>
      <c r="C140" t="s">
        <v>301</v>
      </c>
      <c r="D140" t="s">
        <v>170</v>
      </c>
      <c r="E140" t="s">
        <v>37</v>
      </c>
      <c r="F140" t="s">
        <v>171</v>
      </c>
      <c r="G140">
        <v>1.3706619603598391E-20</v>
      </c>
      <c r="H140">
        <v>1.00154073285659E-19</v>
      </c>
      <c r="I140">
        <v>9.4317386705524957E-20</v>
      </c>
    </row>
    <row r="141" spans="1:9" x14ac:dyDescent="0.3">
      <c r="A141" s="71">
        <v>139</v>
      </c>
      <c r="B141" t="s">
        <v>320</v>
      </c>
      <c r="C141" t="s">
        <v>301</v>
      </c>
      <c r="D141" t="s">
        <v>170</v>
      </c>
      <c r="E141" t="s">
        <v>37</v>
      </c>
      <c r="F141" t="s">
        <v>171</v>
      </c>
      <c r="G141">
        <v>1.3292261974639219E-5</v>
      </c>
      <c r="H141">
        <v>3.5415977079559949E-4</v>
      </c>
      <c r="I141">
        <v>5.1955762320718977E-4</v>
      </c>
    </row>
    <row r="142" spans="1:9" x14ac:dyDescent="0.3">
      <c r="A142" s="71">
        <v>140</v>
      </c>
      <c r="B142" t="s">
        <v>207</v>
      </c>
      <c r="C142" t="s">
        <v>297</v>
      </c>
      <c r="D142" t="s">
        <v>170</v>
      </c>
      <c r="E142" t="s">
        <v>208</v>
      </c>
      <c r="F142" t="s">
        <v>171</v>
      </c>
      <c r="G142">
        <v>5.8205706069929324</v>
      </c>
      <c r="H142">
        <v>6.0697634750275844</v>
      </c>
      <c r="I142">
        <v>4.2903839972560309</v>
      </c>
    </row>
    <row r="143" spans="1:9" x14ac:dyDescent="0.3">
      <c r="A143" s="71">
        <v>141</v>
      </c>
      <c r="B143" t="s">
        <v>207</v>
      </c>
      <c r="C143" t="s">
        <v>312</v>
      </c>
      <c r="D143" t="s">
        <v>170</v>
      </c>
      <c r="E143" t="s">
        <v>208</v>
      </c>
      <c r="F143" t="s">
        <v>171</v>
      </c>
      <c r="G143">
        <v>52.553037805082589</v>
      </c>
      <c r="H143">
        <v>418.69259355752342</v>
      </c>
      <c r="I143">
        <v>377.81747977533291</v>
      </c>
    </row>
    <row r="144" spans="1:9" x14ac:dyDescent="0.3">
      <c r="A144" s="71">
        <v>142</v>
      </c>
      <c r="B144" t="s">
        <v>209</v>
      </c>
      <c r="C144" t="s">
        <v>297</v>
      </c>
      <c r="D144" t="s">
        <v>170</v>
      </c>
      <c r="E144" t="s">
        <v>37</v>
      </c>
      <c r="F144" t="s">
        <v>171</v>
      </c>
      <c r="G144">
        <v>2.5881967448472339E-3</v>
      </c>
      <c r="H144">
        <v>3.031643120673819E-2</v>
      </c>
      <c r="I144">
        <v>3.09252313859412E-2</v>
      </c>
    </row>
    <row r="145" spans="1:9" x14ac:dyDescent="0.3">
      <c r="A145" s="71">
        <v>143</v>
      </c>
      <c r="B145" t="s">
        <v>209</v>
      </c>
      <c r="C145" t="s">
        <v>312</v>
      </c>
      <c r="D145" t="s">
        <v>170</v>
      </c>
      <c r="E145" t="s">
        <v>37</v>
      </c>
      <c r="F145" t="s">
        <v>171</v>
      </c>
      <c r="G145">
        <v>7.8206551704783705E-6</v>
      </c>
      <c r="H145">
        <v>3.1581539389870918E-5</v>
      </c>
      <c r="I145">
        <v>1.705120651038535E-5</v>
      </c>
    </row>
    <row r="146" spans="1:9" x14ac:dyDescent="0.3">
      <c r="A146" s="71">
        <v>144</v>
      </c>
      <c r="B146" t="s">
        <v>211</v>
      </c>
      <c r="C146" t="s">
        <v>297</v>
      </c>
      <c r="D146" t="s">
        <v>170</v>
      </c>
      <c r="E146" t="s">
        <v>37</v>
      </c>
      <c r="F146" t="s">
        <v>171</v>
      </c>
      <c r="G146">
        <v>1.350784702112792E-5</v>
      </c>
      <c r="H146">
        <v>8.3501127044242299E-5</v>
      </c>
      <c r="I146">
        <v>4.9913970457638188E-5</v>
      </c>
    </row>
    <row r="147" spans="1:9" x14ac:dyDescent="0.3">
      <c r="A147" s="71">
        <v>145</v>
      </c>
      <c r="B147" t="s">
        <v>212</v>
      </c>
      <c r="C147" t="s">
        <v>297</v>
      </c>
      <c r="D147" t="s">
        <v>170</v>
      </c>
      <c r="E147" t="s">
        <v>37</v>
      </c>
      <c r="F147" t="s">
        <v>171</v>
      </c>
      <c r="G147">
        <v>4.192795534673472E-4</v>
      </c>
      <c r="H147">
        <v>3.5680052553575632E-3</v>
      </c>
      <c r="I147">
        <v>6.0821485787012821E-3</v>
      </c>
    </row>
    <row r="148" spans="1:9" x14ac:dyDescent="0.3">
      <c r="A148" s="71">
        <v>146</v>
      </c>
      <c r="B148" t="s">
        <v>212</v>
      </c>
      <c r="C148" t="s">
        <v>312</v>
      </c>
      <c r="D148" t="s">
        <v>170</v>
      </c>
      <c r="E148" t="s">
        <v>37</v>
      </c>
      <c r="F148" t="s">
        <v>171</v>
      </c>
      <c r="G148">
        <v>3.7727170169303282E-4</v>
      </c>
      <c r="H148">
        <v>2.7787768440324439E-3</v>
      </c>
      <c r="I148">
        <v>3.3664457648906118E-3</v>
      </c>
    </row>
    <row r="149" spans="1:9" x14ac:dyDescent="0.3">
      <c r="A149" s="71">
        <v>147</v>
      </c>
      <c r="B149" t="s">
        <v>213</v>
      </c>
      <c r="C149" t="s">
        <v>297</v>
      </c>
      <c r="D149" t="s">
        <v>170</v>
      </c>
      <c r="E149" t="s">
        <v>37</v>
      </c>
      <c r="F149" t="s">
        <v>171</v>
      </c>
      <c r="G149">
        <v>3.9662391669135669E-4</v>
      </c>
      <c r="H149">
        <v>3.3856145567572851E-3</v>
      </c>
      <c r="I149">
        <v>5.9408807934152302E-3</v>
      </c>
    </row>
    <row r="150" spans="1:9" x14ac:dyDescent="0.3">
      <c r="A150" s="71">
        <v>148</v>
      </c>
      <c r="B150" t="s">
        <v>213</v>
      </c>
      <c r="C150" t="s">
        <v>312</v>
      </c>
      <c r="D150" t="s">
        <v>170</v>
      </c>
      <c r="E150" t="s">
        <v>37</v>
      </c>
      <c r="F150" t="s">
        <v>171</v>
      </c>
      <c r="G150">
        <v>1.7847382405638781E-5</v>
      </c>
      <c r="H150">
        <v>4.9377997186527293E-5</v>
      </c>
      <c r="I150">
        <v>6.2132507462827992E-5</v>
      </c>
    </row>
    <row r="151" spans="1:9" x14ac:dyDescent="0.3">
      <c r="A151" s="71">
        <v>149</v>
      </c>
      <c r="B151" t="s">
        <v>214</v>
      </c>
      <c r="C151" t="s">
        <v>297</v>
      </c>
      <c r="D151" t="s">
        <v>170</v>
      </c>
      <c r="E151" t="s">
        <v>37</v>
      </c>
      <c r="F151" t="s">
        <v>171</v>
      </c>
      <c r="G151">
        <v>4.729261216608996E-6</v>
      </c>
      <c r="H151">
        <v>2.9237833510101459E-5</v>
      </c>
      <c r="I151">
        <v>1.7477273748303619E-5</v>
      </c>
    </row>
    <row r="152" spans="1:9" x14ac:dyDescent="0.3">
      <c r="A152" s="71">
        <v>150</v>
      </c>
      <c r="B152" t="s">
        <v>214</v>
      </c>
      <c r="C152" t="s">
        <v>312</v>
      </c>
      <c r="D152" t="s">
        <v>170</v>
      </c>
      <c r="E152" t="s">
        <v>37</v>
      </c>
      <c r="F152" t="s">
        <v>171</v>
      </c>
      <c r="G152">
        <v>3.6765524530128091E-6</v>
      </c>
      <c r="H152">
        <v>1.804029798731256E-5</v>
      </c>
      <c r="I152">
        <v>1.290045601410498E-5</v>
      </c>
    </row>
    <row r="153" spans="1:9" x14ac:dyDescent="0.3">
      <c r="A153" s="71">
        <v>151</v>
      </c>
      <c r="B153" t="s">
        <v>93</v>
      </c>
      <c r="C153" t="s">
        <v>301</v>
      </c>
      <c r="D153" t="s">
        <v>170</v>
      </c>
      <c r="E153" t="s">
        <v>37</v>
      </c>
      <c r="F153" t="s">
        <v>171</v>
      </c>
      <c r="G153">
        <v>9.0646638937654615E-5</v>
      </c>
      <c r="H153">
        <v>2.6631091930354769E-4</v>
      </c>
      <c r="I153">
        <v>2.463089791720492E-4</v>
      </c>
    </row>
    <row r="154" spans="1:9" x14ac:dyDescent="0.3">
      <c r="A154" s="71">
        <v>152</v>
      </c>
      <c r="B154" t="s">
        <v>321</v>
      </c>
      <c r="C154" t="s">
        <v>301</v>
      </c>
      <c r="D154" t="s">
        <v>170</v>
      </c>
      <c r="E154" t="s">
        <v>37</v>
      </c>
      <c r="F154" t="s">
        <v>171</v>
      </c>
      <c r="G154">
        <v>1.2471890287763221E-7</v>
      </c>
      <c r="H154">
        <v>8.0515559281525459E-7</v>
      </c>
      <c r="I154">
        <v>4.4043709516853779E-7</v>
      </c>
    </row>
    <row r="155" spans="1:9" x14ac:dyDescent="0.3">
      <c r="A155" s="71">
        <v>153</v>
      </c>
      <c r="B155" t="s">
        <v>322</v>
      </c>
      <c r="C155" t="s">
        <v>301</v>
      </c>
      <c r="D155" t="s">
        <v>170</v>
      </c>
      <c r="E155" t="s">
        <v>37</v>
      </c>
      <c r="F155" t="s">
        <v>171</v>
      </c>
      <c r="G155">
        <v>2.305880262648214E-12</v>
      </c>
      <c r="H155">
        <v>3.7874432119746162E-11</v>
      </c>
      <c r="I155">
        <v>1.4564764953649529E-11</v>
      </c>
    </row>
    <row r="156" spans="1:9" x14ac:dyDescent="0.3">
      <c r="A156" s="71">
        <v>154</v>
      </c>
      <c r="B156" t="s">
        <v>323</v>
      </c>
      <c r="C156" t="s">
        <v>301</v>
      </c>
      <c r="D156" t="s">
        <v>170</v>
      </c>
      <c r="E156" t="s">
        <v>37</v>
      </c>
      <c r="F156" t="s">
        <v>171</v>
      </c>
      <c r="G156">
        <v>2.6294593617263919E-4</v>
      </c>
      <c r="H156">
        <v>6.6376165720521494E-3</v>
      </c>
      <c r="I156">
        <v>9.4148912625019471E-3</v>
      </c>
    </row>
    <row r="157" spans="1:9" x14ac:dyDescent="0.3">
      <c r="A157" s="71">
        <v>155</v>
      </c>
      <c r="B157" t="s">
        <v>324</v>
      </c>
      <c r="C157" t="s">
        <v>297</v>
      </c>
      <c r="D157" t="s">
        <v>170</v>
      </c>
      <c r="E157" t="s">
        <v>237</v>
      </c>
      <c r="F157" t="s">
        <v>171</v>
      </c>
      <c r="G157">
        <v>0.1717893956862773</v>
      </c>
      <c r="H157">
        <v>4.8867601429192344</v>
      </c>
      <c r="I157">
        <v>8.3978752759144069</v>
      </c>
    </row>
    <row r="158" spans="1:9" x14ac:dyDescent="0.3">
      <c r="A158" s="71">
        <v>156</v>
      </c>
      <c r="B158" t="s">
        <v>325</v>
      </c>
      <c r="C158" t="s">
        <v>297</v>
      </c>
      <c r="D158" t="s">
        <v>170</v>
      </c>
      <c r="E158" t="s">
        <v>237</v>
      </c>
      <c r="F158" t="s">
        <v>171</v>
      </c>
      <c r="G158">
        <v>1.9525637936950061E-2</v>
      </c>
      <c r="H158">
        <v>0.72741947631313486</v>
      </c>
      <c r="I158">
        <v>1.92501630585232</v>
      </c>
    </row>
    <row r="159" spans="1:9" x14ac:dyDescent="0.3">
      <c r="A159" s="71">
        <v>157</v>
      </c>
      <c r="B159" t="s">
        <v>326</v>
      </c>
      <c r="C159" t="s">
        <v>297</v>
      </c>
      <c r="D159" t="s">
        <v>170</v>
      </c>
      <c r="E159" t="s">
        <v>237</v>
      </c>
      <c r="F159" t="s">
        <v>171</v>
      </c>
      <c r="G159">
        <v>2.5707012224676518E-2</v>
      </c>
      <c r="H159">
        <v>0.96011809334918108</v>
      </c>
      <c r="I159">
        <v>2.5466228421367529</v>
      </c>
    </row>
    <row r="160" spans="1:9" x14ac:dyDescent="0.3">
      <c r="A160" s="71">
        <v>158</v>
      </c>
      <c r="B160" t="s">
        <v>327</v>
      </c>
      <c r="C160" t="s">
        <v>297</v>
      </c>
      <c r="D160" t="s">
        <v>170</v>
      </c>
      <c r="E160" t="s">
        <v>237</v>
      </c>
      <c r="F160" t="s">
        <v>171</v>
      </c>
      <c r="G160">
        <v>1.085908590065034E-2</v>
      </c>
      <c r="H160">
        <v>0.40739031597853992</v>
      </c>
      <c r="I160">
        <v>1.0849268325967441</v>
      </c>
    </row>
    <row r="161" spans="1:9" x14ac:dyDescent="0.3">
      <c r="A161" s="71">
        <v>159</v>
      </c>
      <c r="B161" t="s">
        <v>328</v>
      </c>
      <c r="C161" t="s">
        <v>297</v>
      </c>
      <c r="D161" t="s">
        <v>170</v>
      </c>
      <c r="E161" t="s">
        <v>237</v>
      </c>
      <c r="F161" t="s">
        <v>171</v>
      </c>
      <c r="G161">
        <v>5.1424313746128173E-7</v>
      </c>
      <c r="H161">
        <v>1.9314206781000151E-5</v>
      </c>
      <c r="I161">
        <v>5.1488006922820118E-5</v>
      </c>
    </row>
    <row r="162" spans="1:9" x14ac:dyDescent="0.3">
      <c r="A162" s="71">
        <v>160</v>
      </c>
      <c r="B162" t="s">
        <v>329</v>
      </c>
      <c r="C162" t="s">
        <v>301</v>
      </c>
      <c r="D162" t="s">
        <v>170</v>
      </c>
      <c r="E162" t="s">
        <v>37</v>
      </c>
      <c r="F162" t="s">
        <v>171</v>
      </c>
      <c r="G162">
        <v>3.0350988688412791E-6</v>
      </c>
      <c r="H162">
        <v>5.8907938907876831E-5</v>
      </c>
      <c r="I162">
        <v>8.1546086145560718E-5</v>
      </c>
    </row>
    <row r="163" spans="1:9" x14ac:dyDescent="0.3">
      <c r="A163" s="71">
        <v>161</v>
      </c>
      <c r="B163" t="s">
        <v>330</v>
      </c>
      <c r="C163" t="s">
        <v>301</v>
      </c>
      <c r="D163" t="s">
        <v>170</v>
      </c>
      <c r="E163" t="s">
        <v>37</v>
      </c>
      <c r="F163" t="s">
        <v>171</v>
      </c>
      <c r="G163">
        <v>2.5929666745573881E-5</v>
      </c>
      <c r="H163">
        <v>6.1934131249001523E-4</v>
      </c>
      <c r="I163">
        <v>8.6521514161621541E-4</v>
      </c>
    </row>
    <row r="164" spans="1:9" x14ac:dyDescent="0.3">
      <c r="A164" s="71">
        <v>162</v>
      </c>
      <c r="B164" t="s">
        <v>331</v>
      </c>
      <c r="C164" t="s">
        <v>301</v>
      </c>
      <c r="D164" t="s">
        <v>170</v>
      </c>
      <c r="E164" t="s">
        <v>37</v>
      </c>
      <c r="F164" t="s">
        <v>171</v>
      </c>
      <c r="G164">
        <v>5.3470880981370684E-6</v>
      </c>
      <c r="H164">
        <v>1.3410946325407579E-4</v>
      </c>
      <c r="I164">
        <v>1.9361119020419961E-4</v>
      </c>
    </row>
    <row r="165" spans="1:9" x14ac:dyDescent="0.3">
      <c r="A165" s="71">
        <v>163</v>
      </c>
      <c r="B165" t="s">
        <v>332</v>
      </c>
      <c r="C165" t="s">
        <v>297</v>
      </c>
      <c r="D165" t="s">
        <v>170</v>
      </c>
      <c r="E165" t="s">
        <v>237</v>
      </c>
      <c r="F165" t="s">
        <v>171</v>
      </c>
      <c r="G165">
        <v>4.7866658783760808E-8</v>
      </c>
      <c r="H165">
        <v>1.7978004662835239E-6</v>
      </c>
      <c r="I165">
        <v>4.7925945973512047E-6</v>
      </c>
    </row>
    <row r="166" spans="1:9" x14ac:dyDescent="0.3">
      <c r="A166" s="71">
        <v>164</v>
      </c>
      <c r="B166" t="s">
        <v>333</v>
      </c>
      <c r="C166" t="s">
        <v>301</v>
      </c>
      <c r="D166" t="s">
        <v>170</v>
      </c>
      <c r="E166" t="s">
        <v>37</v>
      </c>
      <c r="F166" t="s">
        <v>171</v>
      </c>
      <c r="G166">
        <v>1.8086972587577481E-8</v>
      </c>
      <c r="H166">
        <v>4.2094495747900538E-7</v>
      </c>
      <c r="I166">
        <v>6.0041212904499255E-7</v>
      </c>
    </row>
    <row r="167" spans="1:9" x14ac:dyDescent="0.3">
      <c r="A167" s="71">
        <v>165</v>
      </c>
      <c r="B167" t="s">
        <v>334</v>
      </c>
      <c r="C167" t="s">
        <v>301</v>
      </c>
      <c r="D167" t="s">
        <v>170</v>
      </c>
      <c r="E167" t="s">
        <v>37</v>
      </c>
      <c r="F167" t="s">
        <v>171</v>
      </c>
      <c r="G167">
        <v>3.8196845618904561E-7</v>
      </c>
      <c r="H167">
        <v>1.0132092511889039E-5</v>
      </c>
      <c r="I167">
        <v>1.4847527889165E-5</v>
      </c>
    </row>
    <row r="168" spans="1:9" x14ac:dyDescent="0.3">
      <c r="A168" s="71">
        <v>166</v>
      </c>
      <c r="B168" t="s">
        <v>335</v>
      </c>
      <c r="C168" t="s">
        <v>301</v>
      </c>
      <c r="D168" t="s">
        <v>170</v>
      </c>
      <c r="E168" t="s">
        <v>37</v>
      </c>
      <c r="F168" t="s">
        <v>171</v>
      </c>
      <c r="G168">
        <v>5.0411414209924624E-7</v>
      </c>
      <c r="H168">
        <v>1.1842644053635571E-5</v>
      </c>
      <c r="I168">
        <v>1.6216762106778921E-5</v>
      </c>
    </row>
    <row r="169" spans="1:9" x14ac:dyDescent="0.3">
      <c r="A169" s="71">
        <v>167</v>
      </c>
      <c r="B169" t="s">
        <v>336</v>
      </c>
      <c r="C169" t="s">
        <v>297</v>
      </c>
      <c r="D169" t="s">
        <v>170</v>
      </c>
      <c r="E169" t="s">
        <v>237</v>
      </c>
      <c r="F169" t="s">
        <v>171</v>
      </c>
      <c r="G169">
        <v>5.8192217263864393E-2</v>
      </c>
      <c r="H169">
        <v>0.96831955516506429</v>
      </c>
      <c r="I169">
        <v>0.57319043155440186</v>
      </c>
    </row>
    <row r="170" spans="1:9" x14ac:dyDescent="0.3">
      <c r="A170" s="71">
        <v>168</v>
      </c>
      <c r="B170" t="s">
        <v>337</v>
      </c>
      <c r="C170" t="s">
        <v>297</v>
      </c>
      <c r="D170" t="s">
        <v>170</v>
      </c>
      <c r="E170" t="s">
        <v>237</v>
      </c>
      <c r="F170" t="s">
        <v>171</v>
      </c>
      <c r="G170">
        <v>2750.7309613989951</v>
      </c>
      <c r="H170">
        <v>60585.822770065053</v>
      </c>
      <c r="I170">
        <v>70112.583812238547</v>
      </c>
    </row>
    <row r="171" spans="1:9" x14ac:dyDescent="0.3">
      <c r="A171" s="71">
        <v>169</v>
      </c>
      <c r="B171" t="s">
        <v>231</v>
      </c>
      <c r="C171" t="s">
        <v>312</v>
      </c>
      <c r="D171" t="s">
        <v>170</v>
      </c>
      <c r="E171" t="s">
        <v>37</v>
      </c>
      <c r="F171" t="s">
        <v>171</v>
      </c>
      <c r="G171">
        <v>2.7107864874574509E-3</v>
      </c>
      <c r="H171">
        <v>2.3061995519759421E-2</v>
      </c>
      <c r="I171">
        <v>3.868826309974531E-2</v>
      </c>
    </row>
    <row r="172" spans="1:9" x14ac:dyDescent="0.3">
      <c r="A172" s="71">
        <v>170</v>
      </c>
      <c r="B172" t="s">
        <v>232</v>
      </c>
      <c r="C172" t="s">
        <v>297</v>
      </c>
      <c r="D172" t="s">
        <v>170</v>
      </c>
      <c r="E172" t="s">
        <v>37</v>
      </c>
      <c r="F172" t="s">
        <v>171</v>
      </c>
      <c r="G172">
        <v>0.63120420391886456</v>
      </c>
      <c r="H172">
        <v>7.1993140319100153</v>
      </c>
      <c r="I172">
        <v>17.675758868697489</v>
      </c>
    </row>
    <row r="173" spans="1:9" x14ac:dyDescent="0.3">
      <c r="A173" s="71">
        <v>171</v>
      </c>
      <c r="B173" t="s">
        <v>232</v>
      </c>
      <c r="C173" t="s">
        <v>301</v>
      </c>
      <c r="D173" t="s">
        <v>170</v>
      </c>
      <c r="E173" t="s">
        <v>37</v>
      </c>
      <c r="F173" t="s">
        <v>171</v>
      </c>
      <c r="G173">
        <v>2.9248979374507291E-3</v>
      </c>
      <c r="H173">
        <v>2.1530377045845081E-2</v>
      </c>
      <c r="I173">
        <v>2.4488025224778359E-2</v>
      </c>
    </row>
    <row r="174" spans="1:9" x14ac:dyDescent="0.3">
      <c r="A174" s="71">
        <v>172</v>
      </c>
      <c r="B174" t="s">
        <v>232</v>
      </c>
      <c r="C174" t="s">
        <v>312</v>
      </c>
      <c r="D174" t="s">
        <v>170</v>
      </c>
      <c r="E174" t="s">
        <v>37</v>
      </c>
      <c r="F174" t="s">
        <v>171</v>
      </c>
      <c r="G174">
        <v>9.7270757063994268E-2</v>
      </c>
      <c r="H174">
        <v>0.77507952011333625</v>
      </c>
      <c r="I174">
        <v>1.0933047474199831</v>
      </c>
    </row>
    <row r="175" spans="1:9" x14ac:dyDescent="0.3">
      <c r="A175" s="71">
        <v>173</v>
      </c>
      <c r="B175" t="s">
        <v>338</v>
      </c>
      <c r="C175" t="s">
        <v>301</v>
      </c>
      <c r="D175" t="s">
        <v>170</v>
      </c>
      <c r="E175" t="s">
        <v>37</v>
      </c>
      <c r="F175" t="s">
        <v>171</v>
      </c>
      <c r="G175">
        <v>4.2484580490241992E-7</v>
      </c>
      <c r="H175">
        <v>1.0451230212012639E-5</v>
      </c>
      <c r="I175">
        <v>1.460742406256831E-5</v>
      </c>
    </row>
    <row r="176" spans="1:9" x14ac:dyDescent="0.3">
      <c r="A176" s="71">
        <v>174</v>
      </c>
      <c r="B176" t="s">
        <v>234</v>
      </c>
      <c r="C176" t="s">
        <v>297</v>
      </c>
      <c r="D176" t="s">
        <v>170</v>
      </c>
      <c r="E176" t="s">
        <v>37</v>
      </c>
      <c r="F176" t="s">
        <v>171</v>
      </c>
      <c r="G176">
        <v>2.938815180214936E-8</v>
      </c>
      <c r="H176">
        <v>9.7856845186262812E-10</v>
      </c>
      <c r="I176">
        <v>8.1808004743912063E-10</v>
      </c>
    </row>
    <row r="177" spans="1:9" x14ac:dyDescent="0.3">
      <c r="A177" s="71">
        <v>175</v>
      </c>
      <c r="B177" t="s">
        <v>234</v>
      </c>
      <c r="C177" t="s">
        <v>312</v>
      </c>
      <c r="D177" t="s">
        <v>170</v>
      </c>
      <c r="E177" t="s">
        <v>37</v>
      </c>
      <c r="F177" t="s">
        <v>171</v>
      </c>
      <c r="G177">
        <v>3.7683203815207017E-8</v>
      </c>
      <c r="H177">
        <v>2.7717694234562229E-7</v>
      </c>
      <c r="I177">
        <v>2.440464067836634E-7</v>
      </c>
    </row>
    <row r="178" spans="1:9" x14ac:dyDescent="0.3">
      <c r="A178" s="71">
        <v>176</v>
      </c>
      <c r="B178" t="s">
        <v>339</v>
      </c>
      <c r="C178" t="s">
        <v>297</v>
      </c>
      <c r="D178" t="s">
        <v>170</v>
      </c>
      <c r="E178" t="s">
        <v>237</v>
      </c>
      <c r="F178" t="s">
        <v>171</v>
      </c>
      <c r="G178">
        <v>8.9496036997260101E-11</v>
      </c>
      <c r="H178">
        <v>1.9708920241001729E-9</v>
      </c>
      <c r="I178">
        <v>2.281622590106351E-9</v>
      </c>
    </row>
    <row r="179" spans="1:9" x14ac:dyDescent="0.3">
      <c r="A179" s="71">
        <v>177</v>
      </c>
      <c r="B179" t="s">
        <v>235</v>
      </c>
      <c r="C179" t="s">
        <v>297</v>
      </c>
      <c r="D179" t="s">
        <v>170</v>
      </c>
      <c r="E179" t="s">
        <v>37</v>
      </c>
      <c r="F179" t="s">
        <v>171</v>
      </c>
      <c r="G179">
        <v>7.3588896089862847E-6</v>
      </c>
      <c r="H179">
        <v>2.0494469541177361E-4</v>
      </c>
      <c r="I179">
        <v>3.4753668505035213E-4</v>
      </c>
    </row>
    <row r="180" spans="1:9" x14ac:dyDescent="0.3">
      <c r="A180" s="71">
        <v>178</v>
      </c>
      <c r="B180" t="s">
        <v>235</v>
      </c>
      <c r="C180" t="s">
        <v>301</v>
      </c>
      <c r="D180" t="s">
        <v>170</v>
      </c>
      <c r="E180" t="s">
        <v>37</v>
      </c>
      <c r="F180" t="s">
        <v>171</v>
      </c>
      <c r="G180">
        <v>3.900921199783543E-5</v>
      </c>
      <c r="H180">
        <v>1.0135695234901991E-3</v>
      </c>
      <c r="I180">
        <v>1.4658188452770541E-3</v>
      </c>
    </row>
    <row r="181" spans="1:9" x14ac:dyDescent="0.3">
      <c r="A181" s="71">
        <v>179</v>
      </c>
      <c r="B181" t="s">
        <v>235</v>
      </c>
      <c r="C181" t="s">
        <v>312</v>
      </c>
      <c r="D181" t="s">
        <v>170</v>
      </c>
      <c r="E181" t="s">
        <v>37</v>
      </c>
      <c r="F181" t="s">
        <v>171</v>
      </c>
      <c r="G181">
        <v>1.3283857568817181E-4</v>
      </c>
      <c r="H181">
        <v>3.4053031732587962E-4</v>
      </c>
      <c r="I181">
        <v>4.0011693914167112E-4</v>
      </c>
    </row>
    <row r="182" spans="1:9" x14ac:dyDescent="0.3">
      <c r="A182" s="71">
        <v>180</v>
      </c>
      <c r="B182" t="s">
        <v>236</v>
      </c>
      <c r="C182" t="s">
        <v>297</v>
      </c>
      <c r="D182" t="s">
        <v>170</v>
      </c>
      <c r="E182" t="s">
        <v>237</v>
      </c>
      <c r="F182" t="s">
        <v>171</v>
      </c>
      <c r="G182">
        <v>6.4889153680085757E-2</v>
      </c>
      <c r="H182">
        <v>0.40795163703403098</v>
      </c>
      <c r="I182">
        <v>0.40943873076329251</v>
      </c>
    </row>
    <row r="183" spans="1:9" x14ac:dyDescent="0.3">
      <c r="A183" s="71">
        <v>181</v>
      </c>
      <c r="B183" t="s">
        <v>236</v>
      </c>
      <c r="C183" t="s">
        <v>312</v>
      </c>
      <c r="D183" t="s">
        <v>170</v>
      </c>
      <c r="E183" t="s">
        <v>237</v>
      </c>
      <c r="F183" t="s">
        <v>171</v>
      </c>
      <c r="G183">
        <v>1.32594298794087E-4</v>
      </c>
      <c r="H183">
        <v>1.066572962479987E-3</v>
      </c>
      <c r="I183">
        <v>1.628068144744821E-3</v>
      </c>
    </row>
    <row r="184" spans="1:9" x14ac:dyDescent="0.3">
      <c r="A184" s="71">
        <v>182</v>
      </c>
      <c r="B184" t="s">
        <v>340</v>
      </c>
      <c r="C184" t="s">
        <v>297</v>
      </c>
      <c r="D184" t="s">
        <v>170</v>
      </c>
      <c r="E184" t="s">
        <v>237</v>
      </c>
      <c r="F184" t="s">
        <v>171</v>
      </c>
      <c r="G184">
        <v>3.0166804959162099E-3</v>
      </c>
      <c r="H184">
        <v>2.069316403456584E-2</v>
      </c>
      <c r="I184">
        <v>1.468093577864658E-2</v>
      </c>
    </row>
    <row r="185" spans="1:9" x14ac:dyDescent="0.3">
      <c r="A185" s="71">
        <v>183</v>
      </c>
      <c r="B185" t="s">
        <v>241</v>
      </c>
      <c r="C185" t="s">
        <v>297</v>
      </c>
      <c r="D185" t="s">
        <v>170</v>
      </c>
      <c r="E185" t="s">
        <v>237</v>
      </c>
      <c r="F185" t="s">
        <v>171</v>
      </c>
      <c r="G185">
        <v>1.48277821023959E-6</v>
      </c>
      <c r="H185">
        <v>3.4544687185275968E-5</v>
      </c>
      <c r="I185">
        <v>3.3852487427374213E-5</v>
      </c>
    </row>
    <row r="186" spans="1:9" x14ac:dyDescent="0.3">
      <c r="A186" s="71">
        <v>184</v>
      </c>
      <c r="B186" t="s">
        <v>241</v>
      </c>
      <c r="C186" t="s">
        <v>312</v>
      </c>
      <c r="D186" t="s">
        <v>170</v>
      </c>
      <c r="E186" t="s">
        <v>237</v>
      </c>
      <c r="F186" t="s">
        <v>171</v>
      </c>
      <c r="G186">
        <v>1.4751942675034339E-11</v>
      </c>
      <c r="H186">
        <v>6.5276940122983143E-11</v>
      </c>
      <c r="I186">
        <v>3.0015667239590438E-11</v>
      </c>
    </row>
    <row r="187" spans="1:9" x14ac:dyDescent="0.3">
      <c r="A187" s="71">
        <v>185</v>
      </c>
      <c r="B187" t="s">
        <v>242</v>
      </c>
      <c r="C187" t="s">
        <v>297</v>
      </c>
      <c r="D187" t="s">
        <v>170</v>
      </c>
      <c r="E187" t="s">
        <v>237</v>
      </c>
      <c r="F187" t="s">
        <v>171</v>
      </c>
      <c r="G187">
        <v>1.675166254387522E-2</v>
      </c>
      <c r="H187">
        <v>0.10985131196877659</v>
      </c>
      <c r="I187">
        <v>0.13446275164850111</v>
      </c>
    </row>
    <row r="188" spans="1:9" x14ac:dyDescent="0.3">
      <c r="A188" s="71">
        <v>186</v>
      </c>
      <c r="B188" t="s">
        <v>242</v>
      </c>
      <c r="C188" t="s">
        <v>312</v>
      </c>
      <c r="D188" t="s">
        <v>170</v>
      </c>
      <c r="E188" t="s">
        <v>237</v>
      </c>
      <c r="F188" t="s">
        <v>171</v>
      </c>
      <c r="G188">
        <v>4.1533086189300702E-5</v>
      </c>
      <c r="H188">
        <v>3.3304560327472121E-4</v>
      </c>
      <c r="I188">
        <v>5.0838838108624071E-4</v>
      </c>
    </row>
    <row r="189" spans="1:9" x14ac:dyDescent="0.3">
      <c r="A189" s="71">
        <v>187</v>
      </c>
      <c r="B189" t="s">
        <v>243</v>
      </c>
      <c r="C189" t="s">
        <v>297</v>
      </c>
      <c r="D189" t="s">
        <v>170</v>
      </c>
      <c r="E189" t="s">
        <v>237</v>
      </c>
      <c r="F189" t="s">
        <v>171</v>
      </c>
      <c r="G189">
        <v>1.4444224764749449</v>
      </c>
      <c r="H189">
        <v>9.5000002480258594</v>
      </c>
      <c r="I189">
        <v>10.82688977706386</v>
      </c>
    </row>
    <row r="190" spans="1:9" x14ac:dyDescent="0.3">
      <c r="A190" s="71">
        <v>188</v>
      </c>
      <c r="B190" t="s">
        <v>243</v>
      </c>
      <c r="C190" t="s">
        <v>312</v>
      </c>
      <c r="D190" t="s">
        <v>170</v>
      </c>
      <c r="E190" t="s">
        <v>237</v>
      </c>
      <c r="F190" t="s">
        <v>171</v>
      </c>
      <c r="G190">
        <v>2.8921460141915129E-3</v>
      </c>
      <c r="H190">
        <v>2.3269329224011578E-2</v>
      </c>
      <c r="I190">
        <v>3.5519408837119508E-2</v>
      </c>
    </row>
    <row r="191" spans="1:9" x14ac:dyDescent="0.3">
      <c r="A191" s="71">
        <v>189</v>
      </c>
      <c r="B191" t="s">
        <v>341</v>
      </c>
      <c r="C191" t="s">
        <v>297</v>
      </c>
      <c r="D191" t="s">
        <v>170</v>
      </c>
      <c r="E191" t="s">
        <v>237</v>
      </c>
      <c r="F191" t="s">
        <v>171</v>
      </c>
      <c r="G191">
        <v>1.248414210836147E-9</v>
      </c>
      <c r="H191">
        <v>4.6888579838987463E-8</v>
      </c>
      <c r="I191">
        <v>1.249960485833792E-7</v>
      </c>
    </row>
    <row r="192" spans="1:9" x14ac:dyDescent="0.3">
      <c r="A192" s="71">
        <v>190</v>
      </c>
      <c r="B192" t="s">
        <v>245</v>
      </c>
      <c r="C192" t="s">
        <v>297</v>
      </c>
      <c r="D192" t="s">
        <v>170</v>
      </c>
      <c r="E192" t="s">
        <v>37</v>
      </c>
      <c r="F192" t="s">
        <v>171</v>
      </c>
      <c r="G192">
        <v>2.790000128255455E-9</v>
      </c>
      <c r="H192">
        <v>6.9528022322751647E-8</v>
      </c>
      <c r="I192">
        <v>1.52754575608959E-7</v>
      </c>
    </row>
    <row r="193" spans="1:9" x14ac:dyDescent="0.3">
      <c r="A193" s="71">
        <v>191</v>
      </c>
      <c r="B193" t="s">
        <v>245</v>
      </c>
      <c r="C193" t="s">
        <v>301</v>
      </c>
      <c r="D193" t="s">
        <v>170</v>
      </c>
      <c r="E193" t="s">
        <v>37</v>
      </c>
      <c r="F193" t="s">
        <v>171</v>
      </c>
      <c r="G193">
        <v>7.8084587156376868E-7</v>
      </c>
      <c r="H193">
        <v>2.0804901033934841E-5</v>
      </c>
      <c r="I193">
        <v>3.0521097605097312E-5</v>
      </c>
    </row>
    <row r="194" spans="1:9" x14ac:dyDescent="0.3">
      <c r="A194" s="71">
        <v>192</v>
      </c>
      <c r="B194" t="s">
        <v>245</v>
      </c>
      <c r="C194" t="s">
        <v>312</v>
      </c>
      <c r="D194" t="s">
        <v>170</v>
      </c>
      <c r="E194" t="s">
        <v>37</v>
      </c>
      <c r="F194" t="s">
        <v>171</v>
      </c>
      <c r="G194">
        <v>6.4655828667472966E-12</v>
      </c>
      <c r="H194">
        <v>3.0084462244538879E-11</v>
      </c>
      <c r="I194">
        <v>4.6089892369892379E-11</v>
      </c>
    </row>
    <row r="195" spans="1:9" x14ac:dyDescent="0.3">
      <c r="A195" s="71">
        <v>193</v>
      </c>
      <c r="B195" t="s">
        <v>342</v>
      </c>
      <c r="C195" t="s">
        <v>301</v>
      </c>
      <c r="D195" t="s">
        <v>170</v>
      </c>
      <c r="E195" t="s">
        <v>37</v>
      </c>
      <c r="F195" t="s">
        <v>171</v>
      </c>
      <c r="G195">
        <v>1.1100037921374861E-7</v>
      </c>
      <c r="H195">
        <v>2.9116731432013081E-6</v>
      </c>
      <c r="I195">
        <v>4.2692227458651209E-6</v>
      </c>
    </row>
    <row r="196" spans="1:9" x14ac:dyDescent="0.3">
      <c r="A196" s="71">
        <v>194</v>
      </c>
      <c r="B196" t="s">
        <v>343</v>
      </c>
      <c r="C196" t="s">
        <v>301</v>
      </c>
      <c r="D196" t="s">
        <v>170</v>
      </c>
      <c r="E196" t="s">
        <v>37</v>
      </c>
      <c r="F196" t="s">
        <v>171</v>
      </c>
      <c r="G196">
        <v>5.0053110807220187E-5</v>
      </c>
      <c r="H196">
        <v>1.3109075118180049E-3</v>
      </c>
      <c r="I196">
        <v>1.90664683704803E-3</v>
      </c>
    </row>
    <row r="197" spans="1:9" x14ac:dyDescent="0.3">
      <c r="A197" s="71">
        <v>195</v>
      </c>
      <c r="B197" t="s">
        <v>344</v>
      </c>
      <c r="C197" t="s">
        <v>297</v>
      </c>
      <c r="D197" t="s">
        <v>170</v>
      </c>
      <c r="E197" t="s">
        <v>37</v>
      </c>
      <c r="F197" t="s">
        <v>171</v>
      </c>
      <c r="G197">
        <v>2.4581317659392959E-7</v>
      </c>
      <c r="H197">
        <v>7.0170304975900985E-7</v>
      </c>
      <c r="I197">
        <v>1.2716752447770619E-6</v>
      </c>
    </row>
    <row r="198" spans="1:9" x14ac:dyDescent="0.3">
      <c r="A198" s="71">
        <v>196</v>
      </c>
      <c r="B198" t="s">
        <v>345</v>
      </c>
      <c r="C198" t="s">
        <v>301</v>
      </c>
      <c r="D198" t="s">
        <v>170</v>
      </c>
      <c r="E198" t="s">
        <v>37</v>
      </c>
      <c r="F198" t="s">
        <v>171</v>
      </c>
      <c r="G198">
        <v>3.312527897956222E-8</v>
      </c>
      <c r="H198">
        <v>8.7759323232168637E-7</v>
      </c>
      <c r="I198">
        <v>1.279547925434899E-6</v>
      </c>
    </row>
    <row r="199" spans="1:9" x14ac:dyDescent="0.3">
      <c r="A199" s="71">
        <v>197</v>
      </c>
      <c r="B199" t="s">
        <v>346</v>
      </c>
      <c r="C199" t="s">
        <v>297</v>
      </c>
      <c r="D199" t="s">
        <v>170</v>
      </c>
      <c r="E199" t="s">
        <v>237</v>
      </c>
      <c r="F199" t="s">
        <v>171</v>
      </c>
      <c r="G199">
        <v>3.9256277822144978E-8</v>
      </c>
      <c r="H199">
        <v>9.8072324250922416E-7</v>
      </c>
      <c r="I199">
        <v>1.1528922576918179E-6</v>
      </c>
    </row>
    <row r="200" spans="1:9" x14ac:dyDescent="0.3">
      <c r="A200" s="71">
        <v>198</v>
      </c>
      <c r="B200" t="s">
        <v>247</v>
      </c>
      <c r="C200" t="s">
        <v>297</v>
      </c>
      <c r="D200" t="s">
        <v>170</v>
      </c>
      <c r="E200" t="s">
        <v>37</v>
      </c>
      <c r="F200" t="s">
        <v>171</v>
      </c>
      <c r="G200">
        <v>8.5257807933563856E-6</v>
      </c>
      <c r="H200">
        <v>1.8643825168784741E-4</v>
      </c>
      <c r="I200">
        <v>2.3205511985856949E-4</v>
      </c>
    </row>
    <row r="201" spans="1:9" x14ac:dyDescent="0.3">
      <c r="A201" s="71">
        <v>199</v>
      </c>
      <c r="B201" t="s">
        <v>247</v>
      </c>
      <c r="C201" t="s">
        <v>301</v>
      </c>
      <c r="D201" t="s">
        <v>170</v>
      </c>
      <c r="E201" t="s">
        <v>37</v>
      </c>
      <c r="F201" t="s">
        <v>171</v>
      </c>
      <c r="G201">
        <v>2.2308055070039411E-5</v>
      </c>
      <c r="H201">
        <v>4.1668771153697848E-4</v>
      </c>
      <c r="I201">
        <v>5.4963570944459111E-4</v>
      </c>
    </row>
    <row r="202" spans="1:9" x14ac:dyDescent="0.3">
      <c r="A202" s="71">
        <v>200</v>
      </c>
      <c r="B202" t="s">
        <v>247</v>
      </c>
      <c r="C202" t="s">
        <v>312</v>
      </c>
      <c r="D202" t="s">
        <v>170</v>
      </c>
      <c r="E202" t="s">
        <v>37</v>
      </c>
      <c r="F202" t="s">
        <v>171</v>
      </c>
      <c r="G202">
        <v>4.2642224182788648E-5</v>
      </c>
      <c r="H202">
        <v>1.894944587168204E-4</v>
      </c>
      <c r="I202">
        <v>1.592071893631556E-4</v>
      </c>
    </row>
    <row r="203" spans="1:9" x14ac:dyDescent="0.3">
      <c r="A203" s="71">
        <v>201</v>
      </c>
      <c r="B203" t="s">
        <v>347</v>
      </c>
      <c r="C203" t="s">
        <v>301</v>
      </c>
      <c r="D203" t="s">
        <v>170</v>
      </c>
      <c r="E203" t="s">
        <v>37</v>
      </c>
      <c r="F203" t="s">
        <v>171</v>
      </c>
      <c r="G203">
        <v>1.022840928812935E-6</v>
      </c>
      <c r="H203">
        <v>2.1613548215843589E-5</v>
      </c>
      <c r="I203">
        <v>3.1672549417290002E-5</v>
      </c>
    </row>
    <row r="204" spans="1:9" x14ac:dyDescent="0.3">
      <c r="A204" s="71">
        <v>202</v>
      </c>
      <c r="B204" t="s">
        <v>252</v>
      </c>
      <c r="C204" t="s">
        <v>297</v>
      </c>
      <c r="D204" t="s">
        <v>170</v>
      </c>
      <c r="E204" t="s">
        <v>37</v>
      </c>
      <c r="F204" t="s">
        <v>171</v>
      </c>
      <c r="G204">
        <v>6.3684885410802326E-6</v>
      </c>
      <c r="H204">
        <v>1.398504612463491E-4</v>
      </c>
      <c r="I204">
        <v>1.955159516789152E-4</v>
      </c>
    </row>
    <row r="205" spans="1:9" x14ac:dyDescent="0.3">
      <c r="A205" s="71">
        <v>203</v>
      </c>
      <c r="B205" t="s">
        <v>252</v>
      </c>
      <c r="C205" t="s">
        <v>301</v>
      </c>
      <c r="D205" t="s">
        <v>170</v>
      </c>
      <c r="E205" t="s">
        <v>37</v>
      </c>
      <c r="F205" t="s">
        <v>171</v>
      </c>
      <c r="G205">
        <v>2.1279454520301331E-4</v>
      </c>
      <c r="H205">
        <v>5.4092582684282251E-3</v>
      </c>
      <c r="I205">
        <v>7.8978520028135969E-3</v>
      </c>
    </row>
    <row r="206" spans="1:9" x14ac:dyDescent="0.3">
      <c r="A206" s="71">
        <v>204</v>
      </c>
      <c r="B206" t="s">
        <v>252</v>
      </c>
      <c r="C206" t="s">
        <v>312</v>
      </c>
      <c r="D206" t="s">
        <v>170</v>
      </c>
      <c r="E206" t="s">
        <v>37</v>
      </c>
      <c r="F206" t="s">
        <v>171</v>
      </c>
      <c r="G206">
        <v>1.517836746558491E-4</v>
      </c>
      <c r="H206">
        <v>7.3540200117172278E-4</v>
      </c>
      <c r="I206">
        <v>5.9090704954508071E-4</v>
      </c>
    </row>
    <row r="207" spans="1:9" x14ac:dyDescent="0.3">
      <c r="A207" s="71">
        <v>205</v>
      </c>
      <c r="B207" t="s">
        <v>348</v>
      </c>
      <c r="C207" t="s">
        <v>297</v>
      </c>
      <c r="D207" t="s">
        <v>170</v>
      </c>
      <c r="E207" t="s">
        <v>37</v>
      </c>
      <c r="F207" t="s">
        <v>171</v>
      </c>
      <c r="G207">
        <v>5.0433172094878966E-6</v>
      </c>
      <c r="H207">
        <v>1.016300326158633E-5</v>
      </c>
      <c r="I207">
        <v>9.5858503743483158E-6</v>
      </c>
    </row>
    <row r="208" spans="1:9" x14ac:dyDescent="0.3">
      <c r="A208" s="71">
        <v>206</v>
      </c>
      <c r="B208" t="s">
        <v>349</v>
      </c>
      <c r="C208" t="s">
        <v>301</v>
      </c>
      <c r="D208" t="s">
        <v>170</v>
      </c>
      <c r="E208" t="s">
        <v>37</v>
      </c>
      <c r="F208" t="s">
        <v>171</v>
      </c>
      <c r="G208">
        <v>1.758838347184807E-9</v>
      </c>
      <c r="H208">
        <v>5.3496116180106586E-9</v>
      </c>
      <c r="I208">
        <v>3.9253650505481463E-9</v>
      </c>
    </row>
    <row r="209" spans="1:9" x14ac:dyDescent="0.3">
      <c r="A209" s="71">
        <v>207</v>
      </c>
      <c r="B209" t="s">
        <v>258</v>
      </c>
      <c r="C209" t="s">
        <v>297</v>
      </c>
      <c r="D209" t="s">
        <v>170</v>
      </c>
      <c r="E209" t="s">
        <v>37</v>
      </c>
      <c r="F209" t="s">
        <v>171</v>
      </c>
      <c r="G209">
        <v>4.1971121370405784E-9</v>
      </c>
      <c r="H209">
        <v>2.6850468316921812E-6</v>
      </c>
      <c r="I209">
        <v>7.0035471558043118E-7</v>
      </c>
    </row>
    <row r="210" spans="1:9" x14ac:dyDescent="0.3">
      <c r="A210" s="71">
        <v>208</v>
      </c>
      <c r="B210" t="s">
        <v>258</v>
      </c>
      <c r="C210" t="s">
        <v>312</v>
      </c>
      <c r="D210" t="s">
        <v>170</v>
      </c>
      <c r="E210" t="s">
        <v>37</v>
      </c>
      <c r="F210" t="s">
        <v>171</v>
      </c>
      <c r="G210">
        <v>7.9557323707536993E-12</v>
      </c>
      <c r="H210">
        <v>3.6683550844329692E-11</v>
      </c>
      <c r="I210">
        <v>5.5723868925598257E-11</v>
      </c>
    </row>
    <row r="211" spans="1:9" x14ac:dyDescent="0.3">
      <c r="A211" s="71">
        <v>209</v>
      </c>
      <c r="B211" t="s">
        <v>259</v>
      </c>
      <c r="C211" t="s">
        <v>297</v>
      </c>
      <c r="D211" t="s">
        <v>170</v>
      </c>
      <c r="E211" t="s">
        <v>237</v>
      </c>
      <c r="F211" t="s">
        <v>171</v>
      </c>
      <c r="G211">
        <v>9.3531977155444767E-3</v>
      </c>
      <c r="H211">
        <v>6.1212269102924377E-2</v>
      </c>
      <c r="I211">
        <v>7.3709518710603966E-2</v>
      </c>
    </row>
    <row r="212" spans="1:9" x14ac:dyDescent="0.3">
      <c r="A212" s="71">
        <v>210</v>
      </c>
      <c r="B212" t="s">
        <v>259</v>
      </c>
      <c r="C212" t="s">
        <v>312</v>
      </c>
      <c r="D212" t="s">
        <v>170</v>
      </c>
      <c r="E212" t="s">
        <v>237</v>
      </c>
      <c r="F212" t="s">
        <v>171</v>
      </c>
      <c r="G212">
        <v>2.221525477111612E-5</v>
      </c>
      <c r="H212">
        <v>1.7863861397135591E-4</v>
      </c>
      <c r="I212">
        <v>2.7268260084028378E-4</v>
      </c>
    </row>
    <row r="213" spans="1:9" x14ac:dyDescent="0.3">
      <c r="A213" s="71">
        <v>211</v>
      </c>
      <c r="B213" t="s">
        <v>260</v>
      </c>
      <c r="C213" t="s">
        <v>297</v>
      </c>
      <c r="D213" t="s">
        <v>170</v>
      </c>
      <c r="E213" t="s">
        <v>237</v>
      </c>
      <c r="F213" t="s">
        <v>171</v>
      </c>
      <c r="G213">
        <v>1.945036422092843E-2</v>
      </c>
      <c r="H213">
        <v>9.8044190314280674E-2</v>
      </c>
      <c r="I213">
        <v>0.1224942353234188</v>
      </c>
    </row>
    <row r="214" spans="1:9" x14ac:dyDescent="0.3">
      <c r="A214" s="71">
        <v>212</v>
      </c>
      <c r="B214" t="s">
        <v>260</v>
      </c>
      <c r="C214" t="s">
        <v>312</v>
      </c>
      <c r="D214" t="s">
        <v>170</v>
      </c>
      <c r="E214" t="s">
        <v>237</v>
      </c>
      <c r="F214" t="s">
        <v>171</v>
      </c>
      <c r="G214">
        <v>3.4882575538238693E-5</v>
      </c>
      <c r="H214">
        <v>2.8059209193222819E-4</v>
      </c>
      <c r="I214">
        <v>4.2830919533156102E-4</v>
      </c>
    </row>
    <row r="215" spans="1:9" x14ac:dyDescent="0.3">
      <c r="A215" s="71">
        <v>213</v>
      </c>
      <c r="B215" t="s">
        <v>350</v>
      </c>
      <c r="C215" t="s">
        <v>297</v>
      </c>
      <c r="D215" t="s">
        <v>170</v>
      </c>
      <c r="E215" t="s">
        <v>237</v>
      </c>
      <c r="F215" t="s">
        <v>171</v>
      </c>
      <c r="G215">
        <v>3.0167853554550219E-3</v>
      </c>
      <c r="H215">
        <v>2.069611333800743E-2</v>
      </c>
      <c r="I215">
        <v>1.468548396038055E-2</v>
      </c>
    </row>
    <row r="216" spans="1:9" x14ac:dyDescent="0.3">
      <c r="A216" s="71">
        <v>214</v>
      </c>
      <c r="B216" t="s">
        <v>351</v>
      </c>
      <c r="C216" t="s">
        <v>301</v>
      </c>
      <c r="D216" t="s">
        <v>170</v>
      </c>
      <c r="E216" t="s">
        <v>37</v>
      </c>
      <c r="F216" t="s">
        <v>171</v>
      </c>
      <c r="G216">
        <v>1.788406569630479E-7</v>
      </c>
      <c r="H216">
        <v>2.1563393045084881E-6</v>
      </c>
      <c r="I216">
        <v>2.3172404797371478E-6</v>
      </c>
    </row>
    <row r="217" spans="1:9" x14ac:dyDescent="0.3">
      <c r="A217" s="71">
        <v>215</v>
      </c>
      <c r="B217" t="s">
        <v>261</v>
      </c>
      <c r="C217" t="s">
        <v>301</v>
      </c>
      <c r="D217" t="s">
        <v>170</v>
      </c>
      <c r="E217" t="s">
        <v>37</v>
      </c>
      <c r="F217" t="s">
        <v>171</v>
      </c>
      <c r="G217">
        <v>1.6605419588342011E-5</v>
      </c>
      <c r="H217">
        <v>3.8407249315205809E-4</v>
      </c>
      <c r="I217">
        <v>5.6430437262198108E-4</v>
      </c>
    </row>
    <row r="218" spans="1:9" x14ac:dyDescent="0.3">
      <c r="A218" s="71">
        <v>216</v>
      </c>
      <c r="B218" t="s">
        <v>352</v>
      </c>
      <c r="C218" t="s">
        <v>301</v>
      </c>
      <c r="D218" t="s">
        <v>170</v>
      </c>
      <c r="E218" t="s">
        <v>37</v>
      </c>
      <c r="F218" t="s">
        <v>171</v>
      </c>
      <c r="G218">
        <v>8.821769949682508E-8</v>
      </c>
      <c r="H218">
        <v>2.3504773148073679E-6</v>
      </c>
      <c r="I218">
        <v>3.448184993851612E-6</v>
      </c>
    </row>
    <row r="219" spans="1:9" x14ac:dyDescent="0.3">
      <c r="A219" s="71">
        <v>217</v>
      </c>
      <c r="B219" t="s">
        <v>274</v>
      </c>
      <c r="C219" t="s">
        <v>297</v>
      </c>
      <c r="D219" t="s">
        <v>170</v>
      </c>
      <c r="E219" t="s">
        <v>37</v>
      </c>
      <c r="F219" t="s">
        <v>171</v>
      </c>
      <c r="G219">
        <v>3.3554174669676688E-10</v>
      </c>
      <c r="H219">
        <v>2.9131282211468289E-8</v>
      </c>
      <c r="I219">
        <v>3.2041014331044669E-8</v>
      </c>
    </row>
    <row r="220" spans="1:9" x14ac:dyDescent="0.3">
      <c r="A220" s="71">
        <v>218</v>
      </c>
      <c r="B220" t="s">
        <v>274</v>
      </c>
      <c r="C220" t="s">
        <v>312</v>
      </c>
      <c r="D220" t="s">
        <v>170</v>
      </c>
      <c r="E220" t="s">
        <v>37</v>
      </c>
      <c r="F220" t="s">
        <v>171</v>
      </c>
      <c r="G220">
        <v>1.0215749132130869E-11</v>
      </c>
      <c r="H220">
        <v>4.695766328258884E-11</v>
      </c>
      <c r="I220">
        <v>7.1120933588951017E-11</v>
      </c>
    </row>
    <row r="221" spans="1:9" x14ac:dyDescent="0.3">
      <c r="A221" s="71">
        <v>219</v>
      </c>
      <c r="B221" t="s">
        <v>353</v>
      </c>
      <c r="C221" t="s">
        <v>297</v>
      </c>
      <c r="D221" t="s">
        <v>170</v>
      </c>
      <c r="E221" t="s">
        <v>237</v>
      </c>
      <c r="F221" t="s">
        <v>171</v>
      </c>
      <c r="G221">
        <v>4.3495538592505387E-3</v>
      </c>
      <c r="H221">
        <v>0.11588979331813749</v>
      </c>
      <c r="I221">
        <v>0.17001209617040411</v>
      </c>
    </row>
    <row r="222" spans="1:9" x14ac:dyDescent="0.3">
      <c r="A222" s="71">
        <v>220</v>
      </c>
      <c r="B222" t="s">
        <v>275</v>
      </c>
      <c r="C222" t="s">
        <v>301</v>
      </c>
      <c r="D222" t="s">
        <v>170</v>
      </c>
      <c r="E222" t="s">
        <v>37</v>
      </c>
      <c r="F222" t="s">
        <v>171</v>
      </c>
      <c r="G222">
        <v>2.0312653371628678E-6</v>
      </c>
      <c r="H222">
        <v>3.6888565877644659E-5</v>
      </c>
      <c r="I222">
        <v>5.3977176856064781E-5</v>
      </c>
    </row>
    <row r="223" spans="1:9" x14ac:dyDescent="0.3">
      <c r="A223" s="71">
        <v>221</v>
      </c>
      <c r="B223" t="s">
        <v>354</v>
      </c>
      <c r="C223" t="s">
        <v>297</v>
      </c>
      <c r="D223" t="s">
        <v>170</v>
      </c>
      <c r="E223" t="s">
        <v>237</v>
      </c>
      <c r="F223" t="s">
        <v>171</v>
      </c>
      <c r="G223">
        <v>0.10273424488143081</v>
      </c>
      <c r="H223">
        <v>3.8240638014124309</v>
      </c>
      <c r="I223">
        <v>10.11203435327479</v>
      </c>
    </row>
    <row r="224" spans="1:9" x14ac:dyDescent="0.3">
      <c r="A224" s="71">
        <v>222</v>
      </c>
      <c r="B224" t="s">
        <v>355</v>
      </c>
      <c r="C224" t="s">
        <v>297</v>
      </c>
      <c r="D224" t="s">
        <v>170</v>
      </c>
      <c r="E224" t="s">
        <v>237</v>
      </c>
      <c r="F224" t="s">
        <v>171</v>
      </c>
      <c r="G224">
        <v>3.8242171965071031E-3</v>
      </c>
      <c r="H224">
        <v>0.13676664990658949</v>
      </c>
      <c r="I224">
        <v>0.34822923363502117</v>
      </c>
    </row>
    <row r="225" spans="1:9" x14ac:dyDescent="0.3">
      <c r="A225" s="71">
        <v>223</v>
      </c>
      <c r="B225" t="s">
        <v>356</v>
      </c>
      <c r="C225" t="s">
        <v>297</v>
      </c>
      <c r="D225" t="s">
        <v>170</v>
      </c>
      <c r="E225" t="s">
        <v>237</v>
      </c>
      <c r="F225" t="s">
        <v>171</v>
      </c>
      <c r="G225">
        <v>2.922769886757969</v>
      </c>
      <c r="H225">
        <v>83.288692926487656</v>
      </c>
      <c r="I225">
        <v>143.79574807678259</v>
      </c>
    </row>
    <row r="226" spans="1:9" x14ac:dyDescent="0.3">
      <c r="A226" s="71">
        <v>224</v>
      </c>
      <c r="B226" t="s">
        <v>357</v>
      </c>
      <c r="C226" t="s">
        <v>297</v>
      </c>
      <c r="D226" t="s">
        <v>170</v>
      </c>
      <c r="E226" t="s">
        <v>237</v>
      </c>
      <c r="F226" t="s">
        <v>171</v>
      </c>
      <c r="G226">
        <v>0.94286870710703463</v>
      </c>
      <c r="H226">
        <v>35.258381736059221</v>
      </c>
      <c r="I226">
        <v>93.624193229827611</v>
      </c>
    </row>
    <row r="227" spans="1:9" x14ac:dyDescent="0.3">
      <c r="A227" s="71">
        <v>225</v>
      </c>
      <c r="B227" t="s">
        <v>358</v>
      </c>
      <c r="C227" t="s">
        <v>297</v>
      </c>
      <c r="D227" t="s">
        <v>170</v>
      </c>
      <c r="E227" t="s">
        <v>237</v>
      </c>
      <c r="F227" t="s">
        <v>171</v>
      </c>
      <c r="G227">
        <v>2.971181974240256E-2</v>
      </c>
      <c r="H227">
        <v>1.114914068557781</v>
      </c>
      <c r="I227">
        <v>2.9697233536005809</v>
      </c>
    </row>
    <row r="228" spans="1:9" x14ac:dyDescent="0.3">
      <c r="A228" s="71">
        <v>226</v>
      </c>
      <c r="B228" t="s">
        <v>359</v>
      </c>
      <c r="C228" t="s">
        <v>297</v>
      </c>
      <c r="D228" t="s">
        <v>170</v>
      </c>
      <c r="E228" t="s">
        <v>237</v>
      </c>
      <c r="F228" t="s">
        <v>171</v>
      </c>
      <c r="G228">
        <v>0.22173869527637441</v>
      </c>
      <c r="H228">
        <v>8.3123044197406841</v>
      </c>
      <c r="I228">
        <v>22.121193310243768</v>
      </c>
    </row>
    <row r="229" spans="1:9" x14ac:dyDescent="0.3">
      <c r="A229" s="71">
        <v>227</v>
      </c>
      <c r="B229" t="s">
        <v>360</v>
      </c>
      <c r="C229" t="s">
        <v>301</v>
      </c>
      <c r="D229" t="s">
        <v>170</v>
      </c>
      <c r="E229" t="s">
        <v>37</v>
      </c>
      <c r="F229" t="s">
        <v>171</v>
      </c>
      <c r="G229">
        <v>3.3377371892431501E-6</v>
      </c>
      <c r="H229">
        <v>5.2792578730621618E-5</v>
      </c>
      <c r="I229">
        <v>6.3799741254439099E-5</v>
      </c>
    </row>
    <row r="230" spans="1:9" x14ac:dyDescent="0.3">
      <c r="A230" s="71">
        <v>228</v>
      </c>
      <c r="B230" t="s">
        <v>361</v>
      </c>
      <c r="C230" t="s">
        <v>297</v>
      </c>
      <c r="D230" t="s">
        <v>170</v>
      </c>
      <c r="E230" t="s">
        <v>237</v>
      </c>
      <c r="F230" t="s">
        <v>171</v>
      </c>
      <c r="G230">
        <v>2.3900985879675581E-7</v>
      </c>
      <c r="H230">
        <v>8.9768545282478111E-6</v>
      </c>
      <c r="I230">
        <v>2.393058917646602E-5</v>
      </c>
    </row>
    <row r="231" spans="1:9" x14ac:dyDescent="0.3">
      <c r="A231" s="71">
        <v>229</v>
      </c>
      <c r="B231" t="s">
        <v>362</v>
      </c>
      <c r="C231" t="s">
        <v>297</v>
      </c>
      <c r="D231" t="s">
        <v>170</v>
      </c>
      <c r="E231" t="s">
        <v>237</v>
      </c>
      <c r="F231" t="s">
        <v>171</v>
      </c>
      <c r="G231">
        <v>7.3006667236528425E-7</v>
      </c>
      <c r="H231">
        <v>1.830362254808005E-5</v>
      </c>
      <c r="I231">
        <v>2.1804711745234049E-5</v>
      </c>
    </row>
    <row r="232" spans="1:9" x14ac:dyDescent="0.3">
      <c r="A232" s="71">
        <v>230</v>
      </c>
      <c r="B232" t="s">
        <v>182</v>
      </c>
      <c r="C232" t="s">
        <v>184</v>
      </c>
      <c r="D232" t="s">
        <v>170</v>
      </c>
      <c r="E232" t="s">
        <v>37</v>
      </c>
      <c r="F232" t="s">
        <v>171</v>
      </c>
      <c r="G232">
        <v>5.2966225367075521E-2</v>
      </c>
      <c r="H232">
        <v>7.0673112180487468E-2</v>
      </c>
      <c r="I232">
        <v>0.1347572945240948</v>
      </c>
    </row>
    <row r="233" spans="1:9" x14ac:dyDescent="0.3">
      <c r="A233" s="71">
        <v>231</v>
      </c>
      <c r="B233" t="s">
        <v>182</v>
      </c>
      <c r="C233" t="s">
        <v>363</v>
      </c>
      <c r="D233" t="s">
        <v>170</v>
      </c>
      <c r="E233" t="s">
        <v>37</v>
      </c>
      <c r="F233" t="s">
        <v>171</v>
      </c>
      <c r="G233">
        <v>2.870081670221061E-2</v>
      </c>
      <c r="H233">
        <v>0.397410439189613</v>
      </c>
      <c r="I233">
        <v>0.37944740652747111</v>
      </c>
    </row>
    <row r="234" spans="1:9" x14ac:dyDescent="0.3">
      <c r="A234" s="71">
        <v>232</v>
      </c>
      <c r="B234" t="s">
        <v>182</v>
      </c>
      <c r="C234" t="s">
        <v>364</v>
      </c>
      <c r="D234" t="s">
        <v>170</v>
      </c>
      <c r="E234" t="s">
        <v>37</v>
      </c>
      <c r="F234" t="s">
        <v>171</v>
      </c>
      <c r="G234">
        <v>9.8803615857136619E-4</v>
      </c>
      <c r="H234">
        <v>3.1875765669349257E-2</v>
      </c>
      <c r="I234">
        <v>5.1685334910938491E-2</v>
      </c>
    </row>
    <row r="235" spans="1:9" x14ac:dyDescent="0.3">
      <c r="A235" s="71">
        <v>233</v>
      </c>
      <c r="B235" t="s">
        <v>183</v>
      </c>
      <c r="C235" t="s">
        <v>363</v>
      </c>
      <c r="D235" t="s">
        <v>170</v>
      </c>
      <c r="E235" t="s">
        <v>37</v>
      </c>
      <c r="F235" t="s">
        <v>171</v>
      </c>
      <c r="G235">
        <v>4.7938287696782128E-2</v>
      </c>
      <c r="H235">
        <v>0.38865408173909821</v>
      </c>
      <c r="I235">
        <v>0.3637314495276508</v>
      </c>
    </row>
    <row r="236" spans="1:9" x14ac:dyDescent="0.3">
      <c r="A236" s="71">
        <v>234</v>
      </c>
      <c r="B236" t="s">
        <v>183</v>
      </c>
      <c r="C236" t="s">
        <v>364</v>
      </c>
      <c r="D236" t="s">
        <v>170</v>
      </c>
      <c r="E236" t="s">
        <v>37</v>
      </c>
      <c r="F236" t="s">
        <v>171</v>
      </c>
      <c r="G236">
        <v>5.4063089608235334E-4</v>
      </c>
      <c r="H236">
        <v>1.7752904281489741E-2</v>
      </c>
      <c r="I236">
        <v>2.8830609224309162E-2</v>
      </c>
    </row>
    <row r="237" spans="1:9" x14ac:dyDescent="0.3">
      <c r="A237" s="71">
        <v>235</v>
      </c>
      <c r="B237" t="s">
        <v>207</v>
      </c>
      <c r="C237" t="s">
        <v>184</v>
      </c>
      <c r="D237" t="s">
        <v>170</v>
      </c>
      <c r="E237" t="s">
        <v>208</v>
      </c>
      <c r="F237" t="s">
        <v>171</v>
      </c>
      <c r="G237">
        <v>15.808496096144321</v>
      </c>
      <c r="H237">
        <v>4.1357139767627853</v>
      </c>
      <c r="I237">
        <v>1.9152468736806021</v>
      </c>
    </row>
    <row r="238" spans="1:9" x14ac:dyDescent="0.3">
      <c r="A238" s="71">
        <v>236</v>
      </c>
      <c r="B238" t="s">
        <v>207</v>
      </c>
      <c r="C238" t="s">
        <v>363</v>
      </c>
      <c r="D238" t="s">
        <v>170</v>
      </c>
      <c r="E238" t="s">
        <v>208</v>
      </c>
      <c r="F238" t="s">
        <v>171</v>
      </c>
      <c r="G238">
        <v>1.7264173806116709</v>
      </c>
      <c r="H238">
        <v>4.5353632961957731</v>
      </c>
      <c r="I238">
        <v>1.9551266202298261</v>
      </c>
    </row>
    <row r="239" spans="1:9" x14ac:dyDescent="0.3">
      <c r="A239" s="71">
        <v>237</v>
      </c>
      <c r="B239" t="s">
        <v>11</v>
      </c>
      <c r="C239" t="s">
        <v>363</v>
      </c>
      <c r="D239" t="s">
        <v>170</v>
      </c>
      <c r="E239" t="s">
        <v>37</v>
      </c>
      <c r="F239" t="s">
        <v>171</v>
      </c>
      <c r="G239">
        <v>2.01483446666892E-4</v>
      </c>
      <c r="H239">
        <v>6.8912500728051621E-4</v>
      </c>
      <c r="I239">
        <v>6.252785967125979E-4</v>
      </c>
    </row>
    <row r="240" spans="1:9" x14ac:dyDescent="0.3">
      <c r="A240" s="71">
        <v>238</v>
      </c>
      <c r="B240" t="s">
        <v>11</v>
      </c>
      <c r="C240" t="s">
        <v>364</v>
      </c>
      <c r="D240" t="s">
        <v>170</v>
      </c>
      <c r="E240" t="s">
        <v>37</v>
      </c>
      <c r="F240" t="s">
        <v>171</v>
      </c>
      <c r="G240">
        <v>1.687114672381451E-5</v>
      </c>
      <c r="H240">
        <v>5.5400432176100551E-4</v>
      </c>
      <c r="I240">
        <v>8.9969966919327784E-4</v>
      </c>
    </row>
    <row r="241" spans="1:9" x14ac:dyDescent="0.3">
      <c r="A241" s="71">
        <v>239</v>
      </c>
      <c r="B241" t="s">
        <v>365</v>
      </c>
      <c r="C241" t="s">
        <v>366</v>
      </c>
      <c r="D241" t="s">
        <v>170</v>
      </c>
      <c r="E241" t="s">
        <v>37</v>
      </c>
      <c r="F241" t="s">
        <v>171</v>
      </c>
      <c r="G241">
        <v>1.6971235412906031E-4</v>
      </c>
      <c r="H241">
        <v>1.6443932342042869E-3</v>
      </c>
      <c r="I241">
        <v>3.415466617548441E-3</v>
      </c>
    </row>
    <row r="242" spans="1:9" x14ac:dyDescent="0.3">
      <c r="A242" s="71">
        <v>240</v>
      </c>
      <c r="B242" t="s">
        <v>365</v>
      </c>
      <c r="C242" t="s">
        <v>363</v>
      </c>
      <c r="D242" t="s">
        <v>170</v>
      </c>
      <c r="E242" t="s">
        <v>37</v>
      </c>
      <c r="F242" t="s">
        <v>171</v>
      </c>
      <c r="G242">
        <v>5.8471115807246769E-10</v>
      </c>
      <c r="H242">
        <v>4.180731175256418E-9</v>
      </c>
      <c r="I242">
        <v>5.1138870105228589E-9</v>
      </c>
    </row>
    <row r="243" spans="1:9" x14ac:dyDescent="0.3">
      <c r="A243" s="71">
        <v>241</v>
      </c>
      <c r="B243" t="s">
        <v>365</v>
      </c>
      <c r="C243" t="s">
        <v>364</v>
      </c>
      <c r="D243" t="s">
        <v>170</v>
      </c>
      <c r="E243" t="s">
        <v>37</v>
      </c>
      <c r="F243" t="s">
        <v>171</v>
      </c>
      <c r="G243">
        <v>2.0903459981393499E-4</v>
      </c>
      <c r="H243">
        <v>1.219728733606122E-3</v>
      </c>
      <c r="I243">
        <v>1.9280415663312171E-3</v>
      </c>
    </row>
    <row r="244" spans="1:9" x14ac:dyDescent="0.3">
      <c r="A244" s="71">
        <v>242</v>
      </c>
      <c r="B244" t="s">
        <v>235</v>
      </c>
      <c r="C244" t="s">
        <v>184</v>
      </c>
      <c r="D244" t="s">
        <v>170</v>
      </c>
      <c r="E244" t="s">
        <v>37</v>
      </c>
      <c r="F244" t="s">
        <v>171</v>
      </c>
      <c r="G244">
        <v>4.9370995926922949E-3</v>
      </c>
      <c r="H244">
        <v>1.225658097711415E-2</v>
      </c>
      <c r="I244">
        <v>2.5435152880580361E-2</v>
      </c>
    </row>
    <row r="245" spans="1:9" x14ac:dyDescent="0.3">
      <c r="A245" s="71">
        <v>243</v>
      </c>
      <c r="B245" t="s">
        <v>235</v>
      </c>
      <c r="C245" t="s">
        <v>363</v>
      </c>
      <c r="D245" t="s">
        <v>170</v>
      </c>
      <c r="E245" t="s">
        <v>37</v>
      </c>
      <c r="F245" t="s">
        <v>171</v>
      </c>
      <c r="G245">
        <v>2.5351895634871491E-3</v>
      </c>
      <c r="H245">
        <v>3.5096145560152912E-2</v>
      </c>
      <c r="I245">
        <v>3.3285014600923132E-2</v>
      </c>
    </row>
    <row r="246" spans="1:9" x14ac:dyDescent="0.3">
      <c r="A246" s="71">
        <v>244</v>
      </c>
      <c r="B246" t="s">
        <v>235</v>
      </c>
      <c r="C246" t="s">
        <v>364</v>
      </c>
      <c r="D246" t="s">
        <v>170</v>
      </c>
      <c r="E246" t="s">
        <v>37</v>
      </c>
      <c r="F246" t="s">
        <v>171</v>
      </c>
      <c r="G246">
        <v>4.016885059252574E-4</v>
      </c>
      <c r="H246">
        <v>1.301162516394108E-2</v>
      </c>
      <c r="I246">
        <v>2.1105429612038901E-2</v>
      </c>
    </row>
    <row r="247" spans="1:9" x14ac:dyDescent="0.3">
      <c r="A247" s="71">
        <v>245</v>
      </c>
      <c r="B247" t="s">
        <v>245</v>
      </c>
      <c r="C247" t="s">
        <v>184</v>
      </c>
      <c r="D247" t="s">
        <v>170</v>
      </c>
      <c r="E247" t="s">
        <v>37</v>
      </c>
      <c r="F247" t="s">
        <v>171</v>
      </c>
      <c r="G247">
        <v>4.6076096312685523E-6</v>
      </c>
      <c r="H247">
        <v>1.147490579137673E-6</v>
      </c>
      <c r="I247">
        <v>3.7388036511701978E-7</v>
      </c>
    </row>
    <row r="248" spans="1:9" x14ac:dyDescent="0.3">
      <c r="A248" s="71">
        <v>246</v>
      </c>
      <c r="B248" t="s">
        <v>245</v>
      </c>
      <c r="C248" t="s">
        <v>364</v>
      </c>
      <c r="D248" t="s">
        <v>170</v>
      </c>
      <c r="E248" t="s">
        <v>37</v>
      </c>
      <c r="F248" t="s">
        <v>171</v>
      </c>
      <c r="G248">
        <v>8.8834447847609617E-7</v>
      </c>
      <c r="H248">
        <v>2.9170908672905071E-5</v>
      </c>
      <c r="I248">
        <v>4.737337932607717E-5</v>
      </c>
    </row>
    <row r="249" spans="1:9" x14ac:dyDescent="0.3">
      <c r="A249" s="71">
        <v>247</v>
      </c>
      <c r="B249" t="s">
        <v>247</v>
      </c>
      <c r="C249" t="s">
        <v>184</v>
      </c>
      <c r="D249" t="s">
        <v>170</v>
      </c>
      <c r="E249" t="s">
        <v>37</v>
      </c>
      <c r="F249" t="s">
        <v>171</v>
      </c>
      <c r="G249">
        <v>2.95181755345242E-3</v>
      </c>
      <c r="H249">
        <v>7.5141467095834363E-4</v>
      </c>
      <c r="I249">
        <v>2.5504129804094019E-4</v>
      </c>
    </row>
    <row r="250" spans="1:9" x14ac:dyDescent="0.3">
      <c r="A250" s="71">
        <v>248</v>
      </c>
      <c r="B250" t="s">
        <v>247</v>
      </c>
      <c r="C250" t="s">
        <v>363</v>
      </c>
      <c r="D250" t="s">
        <v>170</v>
      </c>
      <c r="E250" t="s">
        <v>37</v>
      </c>
      <c r="F250" t="s">
        <v>171</v>
      </c>
      <c r="G250">
        <v>1.4385751141950469E-2</v>
      </c>
      <c r="H250">
        <v>0.19828446056088339</v>
      </c>
      <c r="I250">
        <v>0.18985836861404631</v>
      </c>
    </row>
    <row r="251" spans="1:9" x14ac:dyDescent="0.3">
      <c r="A251" s="71">
        <v>249</v>
      </c>
      <c r="B251" t="s">
        <v>247</v>
      </c>
      <c r="C251" t="s">
        <v>364</v>
      </c>
      <c r="D251" t="s">
        <v>170</v>
      </c>
      <c r="E251" t="s">
        <v>37</v>
      </c>
      <c r="F251" t="s">
        <v>171</v>
      </c>
      <c r="G251">
        <v>4.3306261518149728E-4</v>
      </c>
      <c r="H251">
        <v>5.9405220548852103E-3</v>
      </c>
      <c r="I251">
        <v>8.2330535274767087E-3</v>
      </c>
    </row>
    <row r="252" spans="1:9" x14ac:dyDescent="0.3">
      <c r="A252" s="71">
        <v>250</v>
      </c>
      <c r="B252" t="s">
        <v>255</v>
      </c>
      <c r="C252" t="s">
        <v>363</v>
      </c>
      <c r="D252" t="s">
        <v>170</v>
      </c>
      <c r="E252" t="s">
        <v>37</v>
      </c>
      <c r="F252" t="s">
        <v>171</v>
      </c>
      <c r="G252">
        <v>5.7263810768052939E-2</v>
      </c>
      <c r="H252">
        <v>6.567389315193041E-2</v>
      </c>
      <c r="I252">
        <v>6.7137127549692255E-2</v>
      </c>
    </row>
    <row r="253" spans="1:9" x14ac:dyDescent="0.3">
      <c r="A253" s="71">
        <v>251</v>
      </c>
      <c r="B253" t="s">
        <v>255</v>
      </c>
      <c r="C253" t="s">
        <v>364</v>
      </c>
      <c r="D253" t="s">
        <v>170</v>
      </c>
      <c r="E253" t="s">
        <v>37</v>
      </c>
      <c r="F253" t="s">
        <v>171</v>
      </c>
      <c r="G253">
        <v>1.775046667484024E-3</v>
      </c>
      <c r="H253">
        <v>5.7912914738092111E-2</v>
      </c>
      <c r="I253">
        <v>9.3997010857504726E-2</v>
      </c>
    </row>
    <row r="254" spans="1:9" x14ac:dyDescent="0.3">
      <c r="A254" s="71">
        <v>252</v>
      </c>
      <c r="B254" t="s">
        <v>168</v>
      </c>
      <c r="C254" t="s">
        <v>367</v>
      </c>
      <c r="D254" t="s">
        <v>170</v>
      </c>
      <c r="E254" t="s">
        <v>37</v>
      </c>
      <c r="F254" t="s">
        <v>171</v>
      </c>
      <c r="G254">
        <v>1.217841721389364E-8</v>
      </c>
      <c r="H254">
        <v>6.2032908618950394E-8</v>
      </c>
      <c r="I254">
        <v>4.739569134663924E-7</v>
      </c>
    </row>
    <row r="255" spans="1:9" x14ac:dyDescent="0.3">
      <c r="A255" s="71">
        <v>253</v>
      </c>
      <c r="B255" t="s">
        <v>172</v>
      </c>
      <c r="C255" t="s">
        <v>367</v>
      </c>
      <c r="D255" t="s">
        <v>170</v>
      </c>
      <c r="E255" t="s">
        <v>37</v>
      </c>
      <c r="F255" t="s">
        <v>171</v>
      </c>
      <c r="G255">
        <v>2.20877152636078E-9</v>
      </c>
      <c r="H255">
        <v>1.16150379929993E-8</v>
      </c>
      <c r="I255">
        <v>1.030274799379963E-8</v>
      </c>
    </row>
    <row r="256" spans="1:9" x14ac:dyDescent="0.3">
      <c r="A256" s="71">
        <v>254</v>
      </c>
      <c r="B256" t="s">
        <v>368</v>
      </c>
      <c r="C256" t="s">
        <v>367</v>
      </c>
      <c r="D256" t="s">
        <v>170</v>
      </c>
      <c r="E256" t="s">
        <v>37</v>
      </c>
      <c r="F256" t="s">
        <v>171</v>
      </c>
      <c r="G256">
        <v>1.343284944188652E-5</v>
      </c>
      <c r="H256">
        <v>5.3198833668935072E-4</v>
      </c>
      <c r="I256">
        <v>7.4401996028303639E-5</v>
      </c>
    </row>
    <row r="257" spans="1:9" x14ac:dyDescent="0.3">
      <c r="A257" s="71">
        <v>255</v>
      </c>
      <c r="B257" t="s">
        <v>368</v>
      </c>
      <c r="C257" t="s">
        <v>369</v>
      </c>
      <c r="D257" t="s">
        <v>170</v>
      </c>
      <c r="E257" t="s">
        <v>37</v>
      </c>
      <c r="F257" t="s">
        <v>171</v>
      </c>
      <c r="G257">
        <v>1.028765303859423E-10</v>
      </c>
      <c r="H257">
        <v>9.437540500993227E-10</v>
      </c>
      <c r="I257">
        <v>8.2822351126338654E-10</v>
      </c>
    </row>
    <row r="258" spans="1:9" x14ac:dyDescent="0.3">
      <c r="A258" s="71">
        <v>256</v>
      </c>
      <c r="B258" t="s">
        <v>298</v>
      </c>
      <c r="C258" t="s">
        <v>370</v>
      </c>
      <c r="D258" t="s">
        <v>170</v>
      </c>
      <c r="E258" t="s">
        <v>237</v>
      </c>
      <c r="F258" t="s">
        <v>171</v>
      </c>
      <c r="G258">
        <v>4.6485002479272213E-4</v>
      </c>
      <c r="H258">
        <v>1.0236980731293871E-2</v>
      </c>
      <c r="I258">
        <v>1.1850941708321929E-2</v>
      </c>
    </row>
    <row r="259" spans="1:9" x14ac:dyDescent="0.3">
      <c r="A259" s="71">
        <v>257</v>
      </c>
      <c r="B259" t="s">
        <v>300</v>
      </c>
      <c r="C259" t="s">
        <v>371</v>
      </c>
      <c r="D259" t="s">
        <v>170</v>
      </c>
      <c r="E259" t="s">
        <v>37</v>
      </c>
      <c r="F259" t="s">
        <v>171</v>
      </c>
      <c r="G259">
        <v>2.4892213499664448</v>
      </c>
      <c r="H259">
        <v>15.57314255907402</v>
      </c>
      <c r="I259">
        <v>12.110084354357349</v>
      </c>
    </row>
    <row r="260" spans="1:9" x14ac:dyDescent="0.3">
      <c r="A260" s="71">
        <v>258</v>
      </c>
      <c r="B260" t="s">
        <v>302</v>
      </c>
      <c r="C260" t="s">
        <v>371</v>
      </c>
      <c r="D260" t="s">
        <v>170</v>
      </c>
      <c r="E260" t="s">
        <v>37</v>
      </c>
      <c r="F260" t="s">
        <v>171</v>
      </c>
      <c r="G260">
        <v>5.6653469962691819E-4</v>
      </c>
      <c r="H260">
        <v>1.205316144008998E-2</v>
      </c>
      <c r="I260">
        <v>6.0287208087080654E-3</v>
      </c>
    </row>
    <row r="261" spans="1:9" x14ac:dyDescent="0.3">
      <c r="A261" s="71">
        <v>259</v>
      </c>
      <c r="B261" t="s">
        <v>372</v>
      </c>
      <c r="C261" t="s">
        <v>367</v>
      </c>
      <c r="D261" t="s">
        <v>170</v>
      </c>
      <c r="E261" t="s">
        <v>237</v>
      </c>
      <c r="F261" t="s">
        <v>171</v>
      </c>
      <c r="G261">
        <v>1.133791510028711E-5</v>
      </c>
      <c r="H261">
        <v>2.8325041220660828E-4</v>
      </c>
      <c r="I261">
        <v>3.3297590290758431E-4</v>
      </c>
    </row>
    <row r="262" spans="1:9" x14ac:dyDescent="0.3">
      <c r="A262" s="71">
        <v>260</v>
      </c>
      <c r="B262" t="s">
        <v>306</v>
      </c>
      <c r="C262" t="s">
        <v>371</v>
      </c>
      <c r="D262" t="s">
        <v>170</v>
      </c>
      <c r="E262" t="s">
        <v>37</v>
      </c>
      <c r="F262" t="s">
        <v>171</v>
      </c>
      <c r="G262">
        <v>3.3462676747766658E-2</v>
      </c>
      <c r="H262">
        <v>0.19616203904708679</v>
      </c>
      <c r="I262">
        <v>0.1934063433002127</v>
      </c>
    </row>
    <row r="263" spans="1:9" x14ac:dyDescent="0.3">
      <c r="A263" s="71">
        <v>261</v>
      </c>
      <c r="B263" t="s">
        <v>307</v>
      </c>
      <c r="C263" t="s">
        <v>367</v>
      </c>
      <c r="D263" t="s">
        <v>170</v>
      </c>
      <c r="E263" t="s">
        <v>237</v>
      </c>
      <c r="F263" t="s">
        <v>171</v>
      </c>
      <c r="G263">
        <v>1.5653691319887448E-5</v>
      </c>
      <c r="H263">
        <v>5.8792935159430342E-4</v>
      </c>
      <c r="I263">
        <v>1.567307991750989E-3</v>
      </c>
    </row>
    <row r="264" spans="1:9" x14ac:dyDescent="0.3">
      <c r="A264" s="71">
        <v>262</v>
      </c>
      <c r="B264" t="s">
        <v>177</v>
      </c>
      <c r="C264" t="s">
        <v>367</v>
      </c>
      <c r="D264" t="s">
        <v>170</v>
      </c>
      <c r="E264" t="s">
        <v>37</v>
      </c>
      <c r="F264" t="s">
        <v>171</v>
      </c>
      <c r="G264">
        <v>6.6935568994650975E-7</v>
      </c>
      <c r="H264">
        <v>1.2241835013513529E-6</v>
      </c>
      <c r="I264">
        <v>1.2712564543187411E-6</v>
      </c>
    </row>
    <row r="265" spans="1:9" x14ac:dyDescent="0.3">
      <c r="A265" s="71">
        <v>263</v>
      </c>
      <c r="B265" t="s">
        <v>308</v>
      </c>
      <c r="C265" t="s">
        <v>371</v>
      </c>
      <c r="D265" t="s">
        <v>170</v>
      </c>
      <c r="E265" t="s">
        <v>37</v>
      </c>
      <c r="F265" t="s">
        <v>171</v>
      </c>
      <c r="G265">
        <v>7.7275201854593478E-4</v>
      </c>
      <c r="H265">
        <v>0.14772026901911611</v>
      </c>
      <c r="I265">
        <v>5.0759030233351571E-2</v>
      </c>
    </row>
    <row r="266" spans="1:9" x14ac:dyDescent="0.3">
      <c r="A266" s="71">
        <v>264</v>
      </c>
      <c r="B266" t="s">
        <v>178</v>
      </c>
      <c r="C266" t="s">
        <v>371</v>
      </c>
      <c r="D266" t="s">
        <v>170</v>
      </c>
      <c r="E266" t="s">
        <v>37</v>
      </c>
      <c r="F266" t="s">
        <v>171</v>
      </c>
      <c r="G266">
        <v>0.19493188012256399</v>
      </c>
      <c r="H266">
        <v>1.4115913149717709</v>
      </c>
      <c r="I266">
        <v>0.90428725281341482</v>
      </c>
    </row>
    <row r="267" spans="1:9" x14ac:dyDescent="0.3">
      <c r="A267" s="71">
        <v>265</v>
      </c>
      <c r="B267" t="s">
        <v>178</v>
      </c>
      <c r="C267" t="s">
        <v>370</v>
      </c>
      <c r="D267" t="s">
        <v>170</v>
      </c>
      <c r="E267" t="s">
        <v>37</v>
      </c>
      <c r="F267" t="s">
        <v>171</v>
      </c>
      <c r="G267">
        <v>0.23608994906942529</v>
      </c>
      <c r="H267">
        <v>2.2176328814257569</v>
      </c>
      <c r="I267">
        <v>2.054833894072714</v>
      </c>
    </row>
    <row r="268" spans="1:9" x14ac:dyDescent="0.3">
      <c r="A268" s="71">
        <v>266</v>
      </c>
      <c r="B268" t="s">
        <v>178</v>
      </c>
      <c r="C268" t="s">
        <v>367</v>
      </c>
      <c r="D268" t="s">
        <v>170</v>
      </c>
      <c r="E268" t="s">
        <v>37</v>
      </c>
      <c r="F268" t="s">
        <v>171</v>
      </c>
      <c r="G268">
        <v>3.2370064692088412</v>
      </c>
      <c r="H268">
        <v>1.170548713564715</v>
      </c>
      <c r="I268">
        <v>0.73251254499875618</v>
      </c>
    </row>
    <row r="269" spans="1:9" x14ac:dyDescent="0.3">
      <c r="A269" s="71">
        <v>267</v>
      </c>
      <c r="B269" t="s">
        <v>178</v>
      </c>
      <c r="C269" t="s">
        <v>369</v>
      </c>
      <c r="D269" t="s">
        <v>170</v>
      </c>
      <c r="E269" t="s">
        <v>37</v>
      </c>
      <c r="F269" t="s">
        <v>171</v>
      </c>
      <c r="G269">
        <v>3.252254852635163E-3</v>
      </c>
      <c r="H269">
        <v>2.241981000114791E-2</v>
      </c>
      <c r="I269">
        <v>0.1322236519927337</v>
      </c>
    </row>
    <row r="270" spans="1:9" x14ac:dyDescent="0.3">
      <c r="A270" s="71">
        <v>268</v>
      </c>
      <c r="B270" t="s">
        <v>373</v>
      </c>
      <c r="C270" t="s">
        <v>367</v>
      </c>
      <c r="D270" t="s">
        <v>170</v>
      </c>
      <c r="E270" t="s">
        <v>37</v>
      </c>
      <c r="F270" t="s">
        <v>171</v>
      </c>
      <c r="G270">
        <v>2.8732755383381451E-7</v>
      </c>
      <c r="H270">
        <v>1.527828578399193E-6</v>
      </c>
      <c r="I270">
        <v>1.380591972026652E-6</v>
      </c>
    </row>
    <row r="271" spans="1:9" x14ac:dyDescent="0.3">
      <c r="A271" s="71">
        <v>269</v>
      </c>
      <c r="B271" t="s">
        <v>373</v>
      </c>
      <c r="C271" t="s">
        <v>369</v>
      </c>
      <c r="D271" t="s">
        <v>170</v>
      </c>
      <c r="E271" t="s">
        <v>37</v>
      </c>
      <c r="F271" t="s">
        <v>171</v>
      </c>
      <c r="G271">
        <v>5.0631673953252959E-7</v>
      </c>
      <c r="H271">
        <v>1.192400136390913E-6</v>
      </c>
      <c r="I271">
        <v>1.1713866416515979E-6</v>
      </c>
    </row>
    <row r="272" spans="1:9" x14ac:dyDescent="0.3">
      <c r="A272" s="71">
        <v>270</v>
      </c>
      <c r="B272" t="s">
        <v>309</v>
      </c>
      <c r="C272" t="s">
        <v>371</v>
      </c>
      <c r="D272" t="s">
        <v>170</v>
      </c>
      <c r="E272" t="s">
        <v>37</v>
      </c>
      <c r="F272" t="s">
        <v>171</v>
      </c>
      <c r="G272">
        <v>4.7610835131250339E-3</v>
      </c>
      <c r="H272">
        <v>5.2745861430142149E-2</v>
      </c>
      <c r="I272">
        <v>3.7342664285662311E-2</v>
      </c>
    </row>
    <row r="273" spans="1:9" x14ac:dyDescent="0.3">
      <c r="A273" s="71">
        <v>271</v>
      </c>
      <c r="B273" t="s">
        <v>310</v>
      </c>
      <c r="C273" t="s">
        <v>371</v>
      </c>
      <c r="D273" t="s">
        <v>170</v>
      </c>
      <c r="E273" t="s">
        <v>37</v>
      </c>
      <c r="F273" t="s">
        <v>171</v>
      </c>
      <c r="G273">
        <v>2.210361421941161E-4</v>
      </c>
      <c r="H273">
        <v>5.9600844654032698E-3</v>
      </c>
      <c r="I273">
        <v>2.530919503332103E-3</v>
      </c>
    </row>
    <row r="274" spans="1:9" x14ac:dyDescent="0.3">
      <c r="A274" s="71">
        <v>272</v>
      </c>
      <c r="B274" t="s">
        <v>311</v>
      </c>
      <c r="C274" t="s">
        <v>371</v>
      </c>
      <c r="D274" t="s">
        <v>170</v>
      </c>
      <c r="E274" t="s">
        <v>37</v>
      </c>
      <c r="F274" t="s">
        <v>171</v>
      </c>
      <c r="G274">
        <v>8.9768629977296499E-4</v>
      </c>
      <c r="H274">
        <v>3.4342937612761009E-3</v>
      </c>
      <c r="I274">
        <v>4.15465046390348E-3</v>
      </c>
    </row>
    <row r="275" spans="1:9" x14ac:dyDescent="0.3">
      <c r="A275" s="71">
        <v>273</v>
      </c>
      <c r="B275" t="s">
        <v>374</v>
      </c>
      <c r="C275" t="s">
        <v>370</v>
      </c>
      <c r="D275" t="s">
        <v>170</v>
      </c>
      <c r="E275" t="s">
        <v>37</v>
      </c>
      <c r="F275" t="s">
        <v>171</v>
      </c>
      <c r="G275">
        <v>8.5268162879197015E-3</v>
      </c>
      <c r="H275">
        <v>7.4463856183101099E-2</v>
      </c>
      <c r="I275">
        <v>6.7262249474992639E-2</v>
      </c>
    </row>
    <row r="276" spans="1:9" x14ac:dyDescent="0.3">
      <c r="A276" s="71">
        <v>274</v>
      </c>
      <c r="B276" t="s">
        <v>374</v>
      </c>
      <c r="C276" t="s">
        <v>367</v>
      </c>
      <c r="D276" t="s">
        <v>170</v>
      </c>
      <c r="E276" t="s">
        <v>37</v>
      </c>
      <c r="F276" t="s">
        <v>171</v>
      </c>
      <c r="G276">
        <v>2.0814693929460941E-2</v>
      </c>
      <c r="H276">
        <v>0.21851189199899529</v>
      </c>
      <c r="I276">
        <v>0.16826180681187519</v>
      </c>
    </row>
    <row r="277" spans="1:9" x14ac:dyDescent="0.3">
      <c r="A277" s="71">
        <v>275</v>
      </c>
      <c r="B277" t="s">
        <v>374</v>
      </c>
      <c r="C277" t="s">
        <v>369</v>
      </c>
      <c r="D277" t="s">
        <v>170</v>
      </c>
      <c r="E277" t="s">
        <v>37</v>
      </c>
      <c r="F277" t="s">
        <v>171</v>
      </c>
      <c r="G277">
        <v>5.1286248610051297E-5</v>
      </c>
      <c r="H277">
        <v>1.410575608523531E-4</v>
      </c>
      <c r="I277">
        <v>1.073761064955422E-4</v>
      </c>
    </row>
    <row r="278" spans="1:9" x14ac:dyDescent="0.3">
      <c r="A278" s="71">
        <v>276</v>
      </c>
      <c r="B278" t="s">
        <v>375</v>
      </c>
      <c r="C278" t="s">
        <v>370</v>
      </c>
      <c r="D278" t="s">
        <v>170</v>
      </c>
      <c r="E278" t="s">
        <v>37</v>
      </c>
      <c r="F278" t="s">
        <v>171</v>
      </c>
      <c r="G278">
        <v>6.5278982614830694E-3</v>
      </c>
      <c r="H278">
        <v>6.432806730611787E-2</v>
      </c>
      <c r="I278">
        <v>6.1109620460859708E-2</v>
      </c>
    </row>
    <row r="279" spans="1:9" x14ac:dyDescent="0.3">
      <c r="A279" s="71">
        <v>277</v>
      </c>
      <c r="B279" t="s">
        <v>375</v>
      </c>
      <c r="C279" t="s">
        <v>367</v>
      </c>
      <c r="D279" t="s">
        <v>170</v>
      </c>
      <c r="E279" t="s">
        <v>37</v>
      </c>
      <c r="F279" t="s">
        <v>171</v>
      </c>
      <c r="G279">
        <v>1.3510464288862481E-2</v>
      </c>
      <c r="H279">
        <v>0.1209094143367713</v>
      </c>
      <c r="I279">
        <v>0.109283199045492</v>
      </c>
    </row>
    <row r="280" spans="1:9" x14ac:dyDescent="0.3">
      <c r="A280" s="71">
        <v>278</v>
      </c>
      <c r="B280" t="s">
        <v>375</v>
      </c>
      <c r="C280" t="s">
        <v>369</v>
      </c>
      <c r="D280" t="s">
        <v>170</v>
      </c>
      <c r="E280" t="s">
        <v>37</v>
      </c>
      <c r="F280" t="s">
        <v>171</v>
      </c>
      <c r="G280">
        <v>1.9007703802850109E-10</v>
      </c>
      <c r="H280">
        <v>1.814778029833236E-9</v>
      </c>
      <c r="I280">
        <v>1.544042936578438E-9</v>
      </c>
    </row>
    <row r="281" spans="1:9" x14ac:dyDescent="0.3">
      <c r="A281" s="71">
        <v>279</v>
      </c>
      <c r="B281" t="s">
        <v>313</v>
      </c>
      <c r="C281" t="s">
        <v>367</v>
      </c>
      <c r="D281" t="s">
        <v>170</v>
      </c>
      <c r="E281" t="s">
        <v>237</v>
      </c>
      <c r="F281" t="s">
        <v>171</v>
      </c>
      <c r="G281">
        <v>7.770263601847251E-6</v>
      </c>
      <c r="H281">
        <v>2.6407966207044861E-4</v>
      </c>
      <c r="I281">
        <v>6.2180436544052918E-4</v>
      </c>
    </row>
    <row r="282" spans="1:9" x14ac:dyDescent="0.3">
      <c r="A282" s="71">
        <v>280</v>
      </c>
      <c r="B282" t="s">
        <v>376</v>
      </c>
      <c r="C282" t="s">
        <v>367</v>
      </c>
      <c r="D282" t="s">
        <v>170</v>
      </c>
      <c r="E282" t="s">
        <v>237</v>
      </c>
      <c r="F282" t="s">
        <v>171</v>
      </c>
      <c r="G282">
        <v>6.0452160598388041E-6</v>
      </c>
      <c r="H282">
        <v>1.5102511607035599E-4</v>
      </c>
      <c r="I282">
        <v>1.7753804529491179E-4</v>
      </c>
    </row>
    <row r="283" spans="1:9" x14ac:dyDescent="0.3">
      <c r="A283" s="71">
        <v>281</v>
      </c>
      <c r="B283" t="s">
        <v>377</v>
      </c>
      <c r="C283" t="s">
        <v>371</v>
      </c>
      <c r="D283" t="s">
        <v>170</v>
      </c>
      <c r="E283" t="s">
        <v>37</v>
      </c>
      <c r="F283" t="s">
        <v>171</v>
      </c>
      <c r="G283">
        <v>37.906148749962277</v>
      </c>
      <c r="H283">
        <v>7.4820686068893254</v>
      </c>
      <c r="I283">
        <v>9.6972284150357346</v>
      </c>
    </row>
    <row r="284" spans="1:9" x14ac:dyDescent="0.3">
      <c r="A284" s="71">
        <v>282</v>
      </c>
      <c r="B284" t="s">
        <v>378</v>
      </c>
      <c r="C284" t="s">
        <v>367</v>
      </c>
      <c r="D284" t="s">
        <v>170</v>
      </c>
      <c r="E284" t="s">
        <v>37</v>
      </c>
      <c r="F284" t="s">
        <v>171</v>
      </c>
      <c r="G284">
        <v>1.2500182609316241E-3</v>
      </c>
      <c r="H284">
        <v>6.748878079953E-4</v>
      </c>
      <c r="I284">
        <v>3.4020860712566392E-4</v>
      </c>
    </row>
    <row r="285" spans="1:9" x14ac:dyDescent="0.3">
      <c r="A285" s="71">
        <v>283</v>
      </c>
      <c r="B285" t="s">
        <v>315</v>
      </c>
      <c r="C285" t="s">
        <v>371</v>
      </c>
      <c r="D285" t="s">
        <v>170</v>
      </c>
      <c r="E285" t="s">
        <v>37</v>
      </c>
      <c r="F285" t="s">
        <v>171</v>
      </c>
      <c r="G285">
        <v>5.5454989107129636E-3</v>
      </c>
      <c r="H285">
        <v>3.7165229655514193E-2</v>
      </c>
      <c r="I285">
        <v>5.2928654029798593E-2</v>
      </c>
    </row>
    <row r="286" spans="1:9" x14ac:dyDescent="0.3">
      <c r="A286" s="71">
        <v>284</v>
      </c>
      <c r="B286" t="s">
        <v>316</v>
      </c>
      <c r="C286" t="s">
        <v>367</v>
      </c>
      <c r="D286" t="s">
        <v>170</v>
      </c>
      <c r="E286" t="s">
        <v>237</v>
      </c>
      <c r="F286" t="s">
        <v>171</v>
      </c>
      <c r="G286">
        <v>1.216074161772507E-3</v>
      </c>
      <c r="H286">
        <v>4.4393609625570582E-2</v>
      </c>
      <c r="I286">
        <v>0.1145352164023028</v>
      </c>
    </row>
    <row r="287" spans="1:9" x14ac:dyDescent="0.3">
      <c r="A287" s="71">
        <v>285</v>
      </c>
      <c r="B287" t="s">
        <v>317</v>
      </c>
      <c r="C287" t="s">
        <v>371</v>
      </c>
      <c r="D287" t="s">
        <v>170</v>
      </c>
      <c r="E287" t="s">
        <v>37</v>
      </c>
      <c r="F287" t="s">
        <v>171</v>
      </c>
      <c r="G287">
        <v>7.1580652395126683E-3</v>
      </c>
      <c r="H287">
        <v>5.0351048392097288E-2</v>
      </c>
      <c r="I287">
        <v>8.0540427221464039E-2</v>
      </c>
    </row>
    <row r="288" spans="1:9" x14ac:dyDescent="0.3">
      <c r="A288" s="71">
        <v>286</v>
      </c>
      <c r="B288" t="s">
        <v>379</v>
      </c>
      <c r="C288" t="s">
        <v>367</v>
      </c>
      <c r="D288" t="s">
        <v>170</v>
      </c>
      <c r="E288" t="s">
        <v>237</v>
      </c>
      <c r="F288" t="s">
        <v>171</v>
      </c>
      <c r="G288">
        <v>1.118741224576241E-4</v>
      </c>
      <c r="H288">
        <v>2.7949046217026451E-3</v>
      </c>
      <c r="I288">
        <v>3.2855588187087068E-3</v>
      </c>
    </row>
    <row r="289" spans="1:9" x14ac:dyDescent="0.3">
      <c r="A289" s="71">
        <v>287</v>
      </c>
      <c r="B289" t="s">
        <v>194</v>
      </c>
      <c r="C289" t="s">
        <v>371</v>
      </c>
      <c r="D289" t="s">
        <v>170</v>
      </c>
      <c r="E289" t="s">
        <v>37</v>
      </c>
      <c r="F289" t="s">
        <v>171</v>
      </c>
      <c r="G289">
        <v>0.77082162954695443</v>
      </c>
      <c r="H289">
        <v>4.8749590143024069</v>
      </c>
      <c r="I289">
        <v>3.2195817546363581</v>
      </c>
    </row>
    <row r="290" spans="1:9" x14ac:dyDescent="0.3">
      <c r="A290" s="71">
        <v>288</v>
      </c>
      <c r="B290" t="s">
        <v>194</v>
      </c>
      <c r="C290" t="s">
        <v>370</v>
      </c>
      <c r="D290" t="s">
        <v>170</v>
      </c>
      <c r="E290" t="s">
        <v>37</v>
      </c>
      <c r="F290" t="s">
        <v>171</v>
      </c>
      <c r="G290">
        <v>0.22269403121768089</v>
      </c>
      <c r="H290">
        <v>2.087307148247139</v>
      </c>
      <c r="I290">
        <v>1.937140020601255</v>
      </c>
    </row>
    <row r="291" spans="1:9" x14ac:dyDescent="0.3">
      <c r="A291" s="71">
        <v>289</v>
      </c>
      <c r="B291" t="s">
        <v>194</v>
      </c>
      <c r="C291" t="s">
        <v>367</v>
      </c>
      <c r="D291" t="s">
        <v>170</v>
      </c>
      <c r="E291" t="s">
        <v>37</v>
      </c>
      <c r="F291" t="s">
        <v>171</v>
      </c>
      <c r="G291">
        <v>6.8295632033093243</v>
      </c>
      <c r="H291">
        <v>1.787068766911925</v>
      </c>
      <c r="I291">
        <v>0.96419061884749968</v>
      </c>
    </row>
    <row r="292" spans="1:9" x14ac:dyDescent="0.3">
      <c r="A292" s="71">
        <v>290</v>
      </c>
      <c r="B292" t="s">
        <v>194</v>
      </c>
      <c r="C292" t="s">
        <v>369</v>
      </c>
      <c r="D292" t="s">
        <v>170</v>
      </c>
      <c r="E292" t="s">
        <v>37</v>
      </c>
      <c r="F292" t="s">
        <v>171</v>
      </c>
      <c r="G292">
        <v>5.0793824854166439E-3</v>
      </c>
      <c r="H292">
        <v>4.0023585213426367E-2</v>
      </c>
      <c r="I292">
        <v>0.147542769017562</v>
      </c>
    </row>
    <row r="293" spans="1:9" x14ac:dyDescent="0.3">
      <c r="A293" s="71">
        <v>291</v>
      </c>
      <c r="B293" t="s">
        <v>318</v>
      </c>
      <c r="C293" t="s">
        <v>371</v>
      </c>
      <c r="D293" t="s">
        <v>170</v>
      </c>
      <c r="E293" t="s">
        <v>37</v>
      </c>
      <c r="F293" t="s">
        <v>171</v>
      </c>
      <c r="G293">
        <v>0.12997464605562789</v>
      </c>
      <c r="H293">
        <v>0.74570852148028133</v>
      </c>
      <c r="I293">
        <v>0.4856158121684106</v>
      </c>
    </row>
    <row r="294" spans="1:9" x14ac:dyDescent="0.3">
      <c r="A294" s="71">
        <v>292</v>
      </c>
      <c r="B294" t="s">
        <v>380</v>
      </c>
      <c r="C294" t="s">
        <v>367</v>
      </c>
      <c r="D294" t="s">
        <v>170</v>
      </c>
      <c r="E294" t="s">
        <v>37</v>
      </c>
      <c r="F294" t="s">
        <v>171</v>
      </c>
      <c r="G294">
        <v>4.9356391720791154E-7</v>
      </c>
      <c r="H294">
        <v>4.7639403748648227E-6</v>
      </c>
      <c r="I294">
        <v>4.2701053511862969E-6</v>
      </c>
    </row>
    <row r="295" spans="1:9" x14ac:dyDescent="0.3">
      <c r="A295" s="71">
        <v>293</v>
      </c>
      <c r="B295" t="s">
        <v>380</v>
      </c>
      <c r="C295" t="s">
        <v>369</v>
      </c>
      <c r="D295" t="s">
        <v>170</v>
      </c>
      <c r="E295" t="s">
        <v>37</v>
      </c>
      <c r="F295" t="s">
        <v>171</v>
      </c>
      <c r="G295">
        <v>4.7897770265152577E-7</v>
      </c>
      <c r="H295">
        <v>1.126543085448854E-6</v>
      </c>
      <c r="I295">
        <v>1.106947300833923E-6</v>
      </c>
    </row>
    <row r="296" spans="1:9" x14ac:dyDescent="0.3">
      <c r="A296" s="71">
        <v>294</v>
      </c>
      <c r="B296" t="s">
        <v>196</v>
      </c>
      <c r="C296" t="s">
        <v>367</v>
      </c>
      <c r="D296" t="s">
        <v>170</v>
      </c>
      <c r="E296" t="s">
        <v>37</v>
      </c>
      <c r="F296" t="s">
        <v>171</v>
      </c>
      <c r="G296">
        <v>4.8458383060710597E-2</v>
      </c>
      <c r="H296">
        <v>0.23724819091404209</v>
      </c>
      <c r="I296">
        <v>0.30920514410977962</v>
      </c>
    </row>
    <row r="297" spans="1:9" x14ac:dyDescent="0.3">
      <c r="A297" s="71">
        <v>295</v>
      </c>
      <c r="B297" t="s">
        <v>196</v>
      </c>
      <c r="C297" t="s">
        <v>369</v>
      </c>
      <c r="D297" t="s">
        <v>170</v>
      </c>
      <c r="E297" t="s">
        <v>37</v>
      </c>
      <c r="F297" t="s">
        <v>171</v>
      </c>
      <c r="G297">
        <v>2.1747512994725868E-5</v>
      </c>
      <c r="H297">
        <v>1.9950423474972601E-4</v>
      </c>
      <c r="I297">
        <v>1.7508173638989069E-4</v>
      </c>
    </row>
    <row r="298" spans="1:9" x14ac:dyDescent="0.3">
      <c r="A298" s="71">
        <v>296</v>
      </c>
      <c r="B298" t="s">
        <v>197</v>
      </c>
      <c r="C298" t="s">
        <v>371</v>
      </c>
      <c r="D298" t="s">
        <v>170</v>
      </c>
      <c r="E298" t="s">
        <v>37</v>
      </c>
      <c r="F298" t="s">
        <v>171</v>
      </c>
      <c r="G298">
        <v>0.72201278248733147</v>
      </c>
      <c r="H298">
        <v>3.355881590961669</v>
      </c>
      <c r="I298">
        <v>2.4269233447472569</v>
      </c>
    </row>
    <row r="299" spans="1:9" x14ac:dyDescent="0.3">
      <c r="A299" s="71">
        <v>297</v>
      </c>
      <c r="B299" t="s">
        <v>197</v>
      </c>
      <c r="C299" t="s">
        <v>370</v>
      </c>
      <c r="D299" t="s">
        <v>170</v>
      </c>
      <c r="E299" t="s">
        <v>37</v>
      </c>
      <c r="F299" t="s">
        <v>171</v>
      </c>
      <c r="G299">
        <v>6.9068742968608751E-2</v>
      </c>
      <c r="H299">
        <v>0.65003395550633025</v>
      </c>
      <c r="I299">
        <v>0.60131949064369916</v>
      </c>
    </row>
    <row r="300" spans="1:9" x14ac:dyDescent="0.3">
      <c r="A300" s="71">
        <v>298</v>
      </c>
      <c r="B300" t="s">
        <v>197</v>
      </c>
      <c r="C300" t="s">
        <v>367</v>
      </c>
      <c r="D300" t="s">
        <v>170</v>
      </c>
      <c r="E300" t="s">
        <v>37</v>
      </c>
      <c r="F300" t="s">
        <v>171</v>
      </c>
      <c r="G300">
        <v>1.2035795715315321</v>
      </c>
      <c r="H300">
        <v>0.53441124262609963</v>
      </c>
      <c r="I300">
        <v>0.35191349057175991</v>
      </c>
    </row>
    <row r="301" spans="1:9" x14ac:dyDescent="0.3">
      <c r="A301" s="71">
        <v>299</v>
      </c>
      <c r="B301" t="s">
        <v>197</v>
      </c>
      <c r="C301" t="s">
        <v>369</v>
      </c>
      <c r="D301" t="s">
        <v>170</v>
      </c>
      <c r="E301" t="s">
        <v>37</v>
      </c>
      <c r="F301" t="s">
        <v>171</v>
      </c>
      <c r="G301">
        <v>1.135029070045267E-3</v>
      </c>
      <c r="H301">
        <v>8.8189168671460299E-3</v>
      </c>
      <c r="I301">
        <v>4.5700341513177797E-2</v>
      </c>
    </row>
    <row r="302" spans="1:9" x14ac:dyDescent="0.3">
      <c r="A302" s="71">
        <v>300</v>
      </c>
      <c r="B302" t="s">
        <v>381</v>
      </c>
      <c r="C302" t="s">
        <v>371</v>
      </c>
      <c r="D302" t="s">
        <v>170</v>
      </c>
      <c r="E302" t="s">
        <v>37</v>
      </c>
      <c r="F302" t="s">
        <v>171</v>
      </c>
      <c r="G302">
        <v>7.0317517905747862E-2</v>
      </c>
      <c r="H302">
        <v>0.36809900100125509</v>
      </c>
      <c r="I302">
        <v>0.27275473780406539</v>
      </c>
    </row>
    <row r="303" spans="1:9" x14ac:dyDescent="0.3">
      <c r="A303" s="71">
        <v>301</v>
      </c>
      <c r="B303" t="s">
        <v>203</v>
      </c>
      <c r="C303" t="s">
        <v>367</v>
      </c>
      <c r="D303" t="s">
        <v>170</v>
      </c>
      <c r="E303" t="s">
        <v>37</v>
      </c>
      <c r="F303" t="s">
        <v>171</v>
      </c>
      <c r="G303">
        <v>1.490999414595056E-5</v>
      </c>
      <c r="H303">
        <v>7.6943133617857635E-5</v>
      </c>
      <c r="I303">
        <v>5.8681603658143142E-5</v>
      </c>
    </row>
    <row r="304" spans="1:9" x14ac:dyDescent="0.3">
      <c r="A304" s="71">
        <v>302</v>
      </c>
      <c r="B304" t="s">
        <v>203</v>
      </c>
      <c r="C304" t="s">
        <v>369</v>
      </c>
      <c r="D304" t="s">
        <v>170</v>
      </c>
      <c r="E304" t="s">
        <v>37</v>
      </c>
      <c r="F304" t="s">
        <v>171</v>
      </c>
      <c r="G304">
        <v>6.1587432103873315E-7</v>
      </c>
      <c r="H304">
        <v>3.0859491601491688E-6</v>
      </c>
      <c r="I304">
        <v>2.3220912893781661E-6</v>
      </c>
    </row>
    <row r="305" spans="1:9" x14ac:dyDescent="0.3">
      <c r="A305" s="71">
        <v>303</v>
      </c>
      <c r="B305" t="s">
        <v>382</v>
      </c>
      <c r="C305" t="s">
        <v>367</v>
      </c>
      <c r="D305" t="s">
        <v>170</v>
      </c>
      <c r="E305" t="s">
        <v>37</v>
      </c>
      <c r="F305" t="s">
        <v>171</v>
      </c>
      <c r="G305">
        <v>7.4339411866169218E-7</v>
      </c>
      <c r="H305">
        <v>3.250104684150849E-6</v>
      </c>
      <c r="I305">
        <v>2.8333926560675999E-6</v>
      </c>
    </row>
    <row r="306" spans="1:9" x14ac:dyDescent="0.3">
      <c r="A306" s="71">
        <v>304</v>
      </c>
      <c r="B306" t="s">
        <v>207</v>
      </c>
      <c r="C306" t="s">
        <v>371</v>
      </c>
      <c r="D306" t="s">
        <v>170</v>
      </c>
      <c r="E306" t="s">
        <v>208</v>
      </c>
      <c r="F306" t="s">
        <v>171</v>
      </c>
      <c r="G306">
        <v>25.462907362311931</v>
      </c>
      <c r="H306">
        <v>79.243851998716792</v>
      </c>
      <c r="I306">
        <v>70.428847131046695</v>
      </c>
    </row>
    <row r="307" spans="1:9" x14ac:dyDescent="0.3">
      <c r="A307" s="71">
        <v>305</v>
      </c>
      <c r="B307" t="s">
        <v>207</v>
      </c>
      <c r="C307" t="s">
        <v>367</v>
      </c>
      <c r="D307" t="s">
        <v>170</v>
      </c>
      <c r="E307" t="s">
        <v>208</v>
      </c>
      <c r="F307" t="s">
        <v>171</v>
      </c>
      <c r="G307">
        <v>14.246141500653071</v>
      </c>
      <c r="H307">
        <v>842.01612714943076</v>
      </c>
      <c r="I307">
        <v>262.60098356270322</v>
      </c>
    </row>
    <row r="308" spans="1:9" x14ac:dyDescent="0.3">
      <c r="A308" s="71">
        <v>306</v>
      </c>
      <c r="B308" t="s">
        <v>207</v>
      </c>
      <c r="C308" t="s">
        <v>369</v>
      </c>
      <c r="D308" t="s">
        <v>170</v>
      </c>
      <c r="E308" t="s">
        <v>208</v>
      </c>
      <c r="F308" t="s">
        <v>171</v>
      </c>
      <c r="G308">
        <v>11.744444986474891</v>
      </c>
      <c r="H308">
        <v>82.121447332687268</v>
      </c>
      <c r="I308">
        <v>72.562470742299567</v>
      </c>
    </row>
    <row r="309" spans="1:9" x14ac:dyDescent="0.3">
      <c r="A309" s="71">
        <v>307</v>
      </c>
      <c r="B309" t="s">
        <v>212</v>
      </c>
      <c r="C309" t="s">
        <v>370</v>
      </c>
      <c r="D309" t="s">
        <v>170</v>
      </c>
      <c r="E309" t="s">
        <v>37</v>
      </c>
      <c r="F309" t="s">
        <v>171</v>
      </c>
      <c r="G309">
        <v>1.7824530826490649E-4</v>
      </c>
      <c r="H309">
        <v>1.729748349750039E-3</v>
      </c>
      <c r="I309">
        <v>1.56212981835761E-3</v>
      </c>
    </row>
    <row r="310" spans="1:9" x14ac:dyDescent="0.3">
      <c r="A310" s="71">
        <v>308</v>
      </c>
      <c r="B310" t="s">
        <v>212</v>
      </c>
      <c r="C310" t="s">
        <v>367</v>
      </c>
      <c r="D310" t="s">
        <v>170</v>
      </c>
      <c r="E310" t="s">
        <v>37</v>
      </c>
      <c r="F310" t="s">
        <v>171</v>
      </c>
      <c r="G310">
        <v>4.7727182032253319E-4</v>
      </c>
      <c r="H310">
        <v>4.2712563418141059E-3</v>
      </c>
      <c r="I310">
        <v>3.8605476631994721E-3</v>
      </c>
    </row>
    <row r="311" spans="1:9" x14ac:dyDescent="0.3">
      <c r="A311" s="71">
        <v>309</v>
      </c>
      <c r="B311" t="s">
        <v>213</v>
      </c>
      <c r="C311" t="s">
        <v>370</v>
      </c>
      <c r="D311" t="s">
        <v>170</v>
      </c>
      <c r="E311" t="s">
        <v>37</v>
      </c>
      <c r="F311" t="s">
        <v>171</v>
      </c>
      <c r="G311">
        <v>1.645341383800469E-5</v>
      </c>
      <c r="H311">
        <v>1.596690858855277E-4</v>
      </c>
      <c r="I311">
        <v>1.4419660534306129E-4</v>
      </c>
    </row>
    <row r="312" spans="1:9" x14ac:dyDescent="0.3">
      <c r="A312" s="71">
        <v>310</v>
      </c>
      <c r="B312" t="s">
        <v>213</v>
      </c>
      <c r="C312" t="s">
        <v>367</v>
      </c>
      <c r="D312" t="s">
        <v>170</v>
      </c>
      <c r="E312" t="s">
        <v>37</v>
      </c>
      <c r="F312" t="s">
        <v>171</v>
      </c>
      <c r="G312">
        <v>4.4063634742675617E-5</v>
      </c>
      <c r="H312">
        <v>3.9429359538031269E-4</v>
      </c>
      <c r="I312">
        <v>3.5638438299614658E-4</v>
      </c>
    </row>
    <row r="313" spans="1:9" x14ac:dyDescent="0.3">
      <c r="A313" s="71">
        <v>311</v>
      </c>
      <c r="B313" t="s">
        <v>213</v>
      </c>
      <c r="C313" t="s">
        <v>369</v>
      </c>
      <c r="D313" t="s">
        <v>170</v>
      </c>
      <c r="E313" t="s">
        <v>37</v>
      </c>
      <c r="F313" t="s">
        <v>171</v>
      </c>
      <c r="G313">
        <v>4.8044904636514983E-18</v>
      </c>
      <c r="H313">
        <v>2.2879889235090049E-17</v>
      </c>
      <c r="I313">
        <v>2.163103629570463E-17</v>
      </c>
    </row>
    <row r="314" spans="1:9" x14ac:dyDescent="0.3">
      <c r="A314" s="71">
        <v>312</v>
      </c>
      <c r="B314" t="s">
        <v>383</v>
      </c>
      <c r="C314" t="s">
        <v>371</v>
      </c>
      <c r="D314" t="s">
        <v>170</v>
      </c>
      <c r="E314" t="s">
        <v>37</v>
      </c>
      <c r="F314" t="s">
        <v>171</v>
      </c>
      <c r="G314">
        <v>3.3787203600280612E-2</v>
      </c>
      <c r="H314">
        <v>5.9483340999148718E-2</v>
      </c>
      <c r="I314">
        <v>5.3209696579702148E-2</v>
      </c>
    </row>
    <row r="315" spans="1:9" x14ac:dyDescent="0.3">
      <c r="A315" s="71">
        <v>313</v>
      </c>
      <c r="B315" t="s">
        <v>384</v>
      </c>
      <c r="C315" t="s">
        <v>367</v>
      </c>
      <c r="D315" t="s">
        <v>170</v>
      </c>
      <c r="E315" t="s">
        <v>37</v>
      </c>
      <c r="F315" t="s">
        <v>171</v>
      </c>
      <c r="G315">
        <v>2.6425736783134281E-5</v>
      </c>
      <c r="H315">
        <v>1.5453703419679709E-4</v>
      </c>
      <c r="I315">
        <v>1.32500323146959E-4</v>
      </c>
    </row>
    <row r="316" spans="1:9" x14ac:dyDescent="0.3">
      <c r="A316" s="71">
        <v>314</v>
      </c>
      <c r="B316" t="s">
        <v>384</v>
      </c>
      <c r="C316" t="s">
        <v>369</v>
      </c>
      <c r="D316" t="s">
        <v>170</v>
      </c>
      <c r="E316" t="s">
        <v>37</v>
      </c>
      <c r="F316" t="s">
        <v>171</v>
      </c>
      <c r="G316">
        <v>7.809586291479995E-7</v>
      </c>
      <c r="H316">
        <v>3.5111130925843462E-6</v>
      </c>
      <c r="I316">
        <v>2.5085007107877538E-6</v>
      </c>
    </row>
    <row r="317" spans="1:9" x14ac:dyDescent="0.3">
      <c r="A317" s="71">
        <v>315</v>
      </c>
      <c r="B317" t="s">
        <v>385</v>
      </c>
      <c r="C317" t="s">
        <v>370</v>
      </c>
      <c r="D317" t="s">
        <v>170</v>
      </c>
      <c r="E317" t="s">
        <v>37</v>
      </c>
      <c r="F317" t="s">
        <v>171</v>
      </c>
      <c r="G317">
        <v>3.9812154001253357E-5</v>
      </c>
      <c r="H317">
        <v>5.2007038603556319E-4</v>
      </c>
      <c r="I317">
        <v>6.4358202982470756E-4</v>
      </c>
    </row>
    <row r="318" spans="1:9" x14ac:dyDescent="0.3">
      <c r="A318" s="71">
        <v>316</v>
      </c>
      <c r="B318" t="s">
        <v>385</v>
      </c>
      <c r="C318" t="s">
        <v>367</v>
      </c>
      <c r="D318" t="s">
        <v>170</v>
      </c>
      <c r="E318" t="s">
        <v>37</v>
      </c>
      <c r="F318" t="s">
        <v>171</v>
      </c>
      <c r="G318">
        <v>4.0838643996783483E-5</v>
      </c>
      <c r="H318">
        <v>5.6137432701786245E-4</v>
      </c>
      <c r="I318">
        <v>8.3139642386876353E-4</v>
      </c>
    </row>
    <row r="319" spans="1:9" x14ac:dyDescent="0.3">
      <c r="A319" s="71">
        <v>317</v>
      </c>
      <c r="B319" t="s">
        <v>385</v>
      </c>
      <c r="C319" t="s">
        <v>369</v>
      </c>
      <c r="D319" t="s">
        <v>170</v>
      </c>
      <c r="E319" t="s">
        <v>37</v>
      </c>
      <c r="F319" t="s">
        <v>171</v>
      </c>
      <c r="G319">
        <v>0</v>
      </c>
      <c r="H319">
        <v>0</v>
      </c>
      <c r="I319">
        <v>0</v>
      </c>
    </row>
    <row r="320" spans="1:9" x14ac:dyDescent="0.3">
      <c r="A320" s="71">
        <v>318</v>
      </c>
      <c r="B320" t="s">
        <v>386</v>
      </c>
      <c r="C320" t="s">
        <v>371</v>
      </c>
      <c r="D320" t="s">
        <v>170</v>
      </c>
      <c r="E320" t="s">
        <v>37</v>
      </c>
      <c r="F320" t="s">
        <v>171</v>
      </c>
      <c r="G320">
        <v>2.5876329647825328E-6</v>
      </c>
      <c r="H320">
        <v>2.7580591293929012E-5</v>
      </c>
      <c r="I320">
        <v>2.0170146972787431E-5</v>
      </c>
    </row>
    <row r="321" spans="1:9" x14ac:dyDescent="0.3">
      <c r="A321" s="71">
        <v>319</v>
      </c>
      <c r="B321" t="s">
        <v>387</v>
      </c>
      <c r="C321" t="s">
        <v>367</v>
      </c>
      <c r="D321" t="s">
        <v>170</v>
      </c>
      <c r="E321" t="s">
        <v>237</v>
      </c>
      <c r="F321" t="s">
        <v>171</v>
      </c>
      <c r="G321">
        <v>1.3400059067534261E-5</v>
      </c>
      <c r="H321">
        <v>4.3767202857035681E-4</v>
      </c>
      <c r="I321">
        <v>9.7250247513210757E-4</v>
      </c>
    </row>
    <row r="322" spans="1:9" x14ac:dyDescent="0.3">
      <c r="A322" s="71">
        <v>320</v>
      </c>
      <c r="B322" t="s">
        <v>323</v>
      </c>
      <c r="C322" t="s">
        <v>371</v>
      </c>
      <c r="D322" t="s">
        <v>170</v>
      </c>
      <c r="E322" t="s">
        <v>37</v>
      </c>
      <c r="F322" t="s">
        <v>171</v>
      </c>
      <c r="G322">
        <v>2.186489224828136</v>
      </c>
      <c r="H322">
        <v>11.275231171100261</v>
      </c>
      <c r="I322">
        <v>11.63754911294323</v>
      </c>
    </row>
    <row r="323" spans="1:9" x14ac:dyDescent="0.3">
      <c r="A323" s="71">
        <v>321</v>
      </c>
      <c r="B323" t="s">
        <v>388</v>
      </c>
      <c r="C323" t="s">
        <v>367</v>
      </c>
      <c r="D323" t="s">
        <v>170</v>
      </c>
      <c r="E323" t="s">
        <v>237</v>
      </c>
      <c r="F323" t="s">
        <v>171</v>
      </c>
      <c r="G323">
        <v>4.7463181467305313E-2</v>
      </c>
      <c r="H323">
        <v>0.78985383558719735</v>
      </c>
      <c r="I323">
        <v>0.46770638590700281</v>
      </c>
    </row>
    <row r="324" spans="1:9" x14ac:dyDescent="0.3">
      <c r="A324" s="71">
        <v>322</v>
      </c>
      <c r="B324" t="s">
        <v>328</v>
      </c>
      <c r="C324" t="s">
        <v>367</v>
      </c>
      <c r="D324" t="s">
        <v>170</v>
      </c>
      <c r="E324" t="s">
        <v>237</v>
      </c>
      <c r="F324" t="s">
        <v>171</v>
      </c>
      <c r="G324">
        <v>2.092402442220751E-5</v>
      </c>
      <c r="H324">
        <v>7.0780057026147071E-4</v>
      </c>
      <c r="I324">
        <v>1.6557254170195079E-3</v>
      </c>
    </row>
    <row r="325" spans="1:9" x14ac:dyDescent="0.3">
      <c r="A325" s="71">
        <v>323</v>
      </c>
      <c r="B325" t="s">
        <v>329</v>
      </c>
      <c r="C325" t="s">
        <v>371</v>
      </c>
      <c r="D325" t="s">
        <v>170</v>
      </c>
      <c r="E325" t="s">
        <v>37</v>
      </c>
      <c r="F325" t="s">
        <v>171</v>
      </c>
      <c r="G325">
        <v>4.5571276726484103E-2</v>
      </c>
      <c r="H325">
        <v>0.16923829606259411</v>
      </c>
      <c r="I325">
        <v>9.1544149150443205E-2</v>
      </c>
    </row>
    <row r="326" spans="1:9" x14ac:dyDescent="0.3">
      <c r="A326" s="71">
        <v>324</v>
      </c>
      <c r="B326" t="s">
        <v>389</v>
      </c>
      <c r="C326" t="s">
        <v>179</v>
      </c>
      <c r="D326" t="s">
        <v>170</v>
      </c>
      <c r="E326" t="s">
        <v>237</v>
      </c>
      <c r="F326" t="s">
        <v>171</v>
      </c>
      <c r="G326">
        <v>7.8546418787322044E-5</v>
      </c>
      <c r="H326">
        <v>2.2422418917765629E-4</v>
      </c>
      <c r="I326">
        <v>4.0631145671178592E-4</v>
      </c>
    </row>
    <row r="327" spans="1:9" x14ac:dyDescent="0.3">
      <c r="A327" s="71">
        <v>325</v>
      </c>
      <c r="B327" t="s">
        <v>389</v>
      </c>
      <c r="C327" t="s">
        <v>370</v>
      </c>
      <c r="D327" t="s">
        <v>170</v>
      </c>
      <c r="E327" t="s">
        <v>237</v>
      </c>
      <c r="F327" t="s">
        <v>171</v>
      </c>
      <c r="G327">
        <v>1.303394977883418</v>
      </c>
      <c r="H327">
        <v>12.636592797292529</v>
      </c>
      <c r="I327">
        <v>11.41360014390369</v>
      </c>
    </row>
    <row r="328" spans="1:9" x14ac:dyDescent="0.3">
      <c r="A328" s="71">
        <v>326</v>
      </c>
      <c r="B328" t="s">
        <v>389</v>
      </c>
      <c r="C328" t="s">
        <v>367</v>
      </c>
      <c r="D328" t="s">
        <v>170</v>
      </c>
      <c r="E328" t="s">
        <v>237</v>
      </c>
      <c r="F328" t="s">
        <v>171</v>
      </c>
      <c r="G328">
        <v>3.5108425242831931</v>
      </c>
      <c r="H328">
        <v>31.341000463290101</v>
      </c>
      <c r="I328">
        <v>28.34896999733235</v>
      </c>
    </row>
    <row r="329" spans="1:9" x14ac:dyDescent="0.3">
      <c r="A329" s="71">
        <v>327</v>
      </c>
      <c r="B329" t="s">
        <v>389</v>
      </c>
      <c r="C329" t="s">
        <v>369</v>
      </c>
      <c r="D329" t="s">
        <v>170</v>
      </c>
      <c r="E329" t="s">
        <v>237</v>
      </c>
      <c r="F329" t="s">
        <v>171</v>
      </c>
      <c r="G329">
        <v>1.415901891530964E-7</v>
      </c>
      <c r="H329">
        <v>1.2988998945263509E-6</v>
      </c>
      <c r="I329">
        <v>1.139893843434492E-6</v>
      </c>
    </row>
    <row r="330" spans="1:9" x14ac:dyDescent="0.3">
      <c r="A330" s="71">
        <v>328</v>
      </c>
      <c r="B330" t="s">
        <v>390</v>
      </c>
      <c r="C330" t="s">
        <v>370</v>
      </c>
      <c r="D330" t="s">
        <v>170</v>
      </c>
      <c r="E330" t="s">
        <v>37</v>
      </c>
      <c r="F330" t="s">
        <v>171</v>
      </c>
      <c r="G330">
        <v>3.6334620770751781E-4</v>
      </c>
      <c r="H330">
        <v>3.5260255054567488E-3</v>
      </c>
      <c r="I330">
        <v>3.1843415738241169E-3</v>
      </c>
    </row>
    <row r="331" spans="1:9" x14ac:dyDescent="0.3">
      <c r="A331" s="71">
        <v>329</v>
      </c>
      <c r="B331" t="s">
        <v>390</v>
      </c>
      <c r="C331" t="s">
        <v>367</v>
      </c>
      <c r="D331" t="s">
        <v>170</v>
      </c>
      <c r="E331" t="s">
        <v>37</v>
      </c>
      <c r="F331" t="s">
        <v>171</v>
      </c>
      <c r="G331">
        <v>9.7301977598407831E-4</v>
      </c>
      <c r="H331">
        <v>8.7597197726153198E-3</v>
      </c>
      <c r="I331">
        <v>7.8835500908477421E-3</v>
      </c>
    </row>
    <row r="332" spans="1:9" x14ac:dyDescent="0.3">
      <c r="A332" s="71">
        <v>330</v>
      </c>
      <c r="B332" t="s">
        <v>390</v>
      </c>
      <c r="C332" t="s">
        <v>369</v>
      </c>
      <c r="D332" t="s">
        <v>170</v>
      </c>
      <c r="E332" t="s">
        <v>37</v>
      </c>
      <c r="F332" t="s">
        <v>171</v>
      </c>
      <c r="G332">
        <v>5.2595046457754625E-7</v>
      </c>
      <c r="H332">
        <v>4.8248894012504576E-6</v>
      </c>
      <c r="I332">
        <v>4.2342460315173896E-6</v>
      </c>
    </row>
    <row r="333" spans="1:9" x14ac:dyDescent="0.3">
      <c r="A333" s="71">
        <v>331</v>
      </c>
      <c r="B333" t="s">
        <v>330</v>
      </c>
      <c r="C333" t="s">
        <v>371</v>
      </c>
      <c r="D333" t="s">
        <v>170</v>
      </c>
      <c r="E333" t="s">
        <v>37</v>
      </c>
      <c r="F333" t="s">
        <v>171</v>
      </c>
      <c r="G333">
        <v>2.6930714493272361</v>
      </c>
      <c r="H333">
        <v>21.08676864684826</v>
      </c>
      <c r="I333">
        <v>36.222959160698693</v>
      </c>
    </row>
    <row r="334" spans="1:9" x14ac:dyDescent="0.3">
      <c r="A334" s="71">
        <v>332</v>
      </c>
      <c r="B334" t="s">
        <v>331</v>
      </c>
      <c r="C334" t="s">
        <v>371</v>
      </c>
      <c r="D334" t="s">
        <v>170</v>
      </c>
      <c r="E334" t="s">
        <v>37</v>
      </c>
      <c r="F334" t="s">
        <v>171</v>
      </c>
      <c r="G334">
        <v>0.1720911327702499</v>
      </c>
      <c r="H334">
        <v>1.620564502828624</v>
      </c>
      <c r="I334">
        <v>2.8644170255458881</v>
      </c>
    </row>
    <row r="335" spans="1:9" x14ac:dyDescent="0.3">
      <c r="A335" s="71">
        <v>333</v>
      </c>
      <c r="B335" t="s">
        <v>333</v>
      </c>
      <c r="C335" t="s">
        <v>371</v>
      </c>
      <c r="D335" t="s">
        <v>170</v>
      </c>
      <c r="E335" t="s">
        <v>37</v>
      </c>
      <c r="F335" t="s">
        <v>171</v>
      </c>
      <c r="G335">
        <v>1.088239848554088E-4</v>
      </c>
      <c r="H335">
        <v>6.8899049629329086E-4</v>
      </c>
      <c r="I335">
        <v>1.106146552950129E-3</v>
      </c>
    </row>
    <row r="336" spans="1:9" x14ac:dyDescent="0.3">
      <c r="A336" s="71">
        <v>334</v>
      </c>
      <c r="B336" t="s">
        <v>391</v>
      </c>
      <c r="C336" t="s">
        <v>367</v>
      </c>
      <c r="D336" t="s">
        <v>170</v>
      </c>
      <c r="E336" t="s">
        <v>37</v>
      </c>
      <c r="F336" t="s">
        <v>171</v>
      </c>
      <c r="G336">
        <v>9.7941709311816883E-8</v>
      </c>
      <c r="H336">
        <v>3.9702710835254618E-8</v>
      </c>
      <c r="I336">
        <v>9.8707630585672746E-8</v>
      </c>
    </row>
    <row r="337" spans="1:9" x14ac:dyDescent="0.3">
      <c r="A337" s="71">
        <v>335</v>
      </c>
      <c r="B337" t="s">
        <v>334</v>
      </c>
      <c r="C337" t="s">
        <v>371</v>
      </c>
      <c r="D337" t="s">
        <v>170</v>
      </c>
      <c r="E337" t="s">
        <v>37</v>
      </c>
      <c r="F337" t="s">
        <v>171</v>
      </c>
      <c r="G337">
        <v>1.690486711461924E-3</v>
      </c>
      <c r="H337">
        <v>1.181291683103294E-2</v>
      </c>
      <c r="I337">
        <v>1.9079565510796578E-2</v>
      </c>
    </row>
    <row r="338" spans="1:9" x14ac:dyDescent="0.3">
      <c r="A338" s="71">
        <v>336</v>
      </c>
      <c r="B338" t="s">
        <v>392</v>
      </c>
      <c r="C338" t="s">
        <v>367</v>
      </c>
      <c r="D338" t="s">
        <v>170</v>
      </c>
      <c r="E338" t="s">
        <v>237</v>
      </c>
      <c r="F338" t="s">
        <v>171</v>
      </c>
      <c r="G338">
        <v>5.7998453030915342E-6</v>
      </c>
      <c r="H338">
        <v>2.168871986530515E-4</v>
      </c>
      <c r="I338">
        <v>5.7537842498570427E-4</v>
      </c>
    </row>
    <row r="339" spans="1:9" x14ac:dyDescent="0.3">
      <c r="A339" s="71">
        <v>337</v>
      </c>
      <c r="B339" t="s">
        <v>335</v>
      </c>
      <c r="C339" t="s">
        <v>371</v>
      </c>
      <c r="D339" t="s">
        <v>170</v>
      </c>
      <c r="E339" t="s">
        <v>37</v>
      </c>
      <c r="F339" t="s">
        <v>171</v>
      </c>
      <c r="G339">
        <v>3.8602783866089133E-2</v>
      </c>
      <c r="H339">
        <v>0.226167043023869</v>
      </c>
      <c r="I339">
        <v>0.36360963778882638</v>
      </c>
    </row>
    <row r="340" spans="1:9" x14ac:dyDescent="0.3">
      <c r="A340" s="71">
        <v>338</v>
      </c>
      <c r="B340" t="s">
        <v>336</v>
      </c>
      <c r="C340" t="s">
        <v>367</v>
      </c>
      <c r="D340" t="s">
        <v>170</v>
      </c>
      <c r="E340" t="s">
        <v>237</v>
      </c>
      <c r="F340" t="s">
        <v>171</v>
      </c>
      <c r="G340">
        <v>4.6920037590149768E-5</v>
      </c>
      <c r="H340">
        <v>1.2772783034599271E-3</v>
      </c>
      <c r="I340">
        <v>1.9696853976629339E-3</v>
      </c>
    </row>
    <row r="341" spans="1:9" x14ac:dyDescent="0.3">
      <c r="A341" s="71">
        <v>339</v>
      </c>
      <c r="B341" t="s">
        <v>221</v>
      </c>
      <c r="C341" t="s">
        <v>371</v>
      </c>
      <c r="D341" t="s">
        <v>170</v>
      </c>
      <c r="E341" t="s">
        <v>37</v>
      </c>
      <c r="F341" t="s">
        <v>171</v>
      </c>
      <c r="G341">
        <v>2.3012052819200782E-3</v>
      </c>
      <c r="H341">
        <v>7.3866711830321294E-3</v>
      </c>
      <c r="I341">
        <v>8.3908869411977501E-3</v>
      </c>
    </row>
    <row r="342" spans="1:9" x14ac:dyDescent="0.3">
      <c r="A342" s="71">
        <v>340</v>
      </c>
      <c r="B342" t="s">
        <v>221</v>
      </c>
      <c r="C342" t="s">
        <v>367</v>
      </c>
      <c r="D342" t="s">
        <v>170</v>
      </c>
      <c r="E342" t="s">
        <v>37</v>
      </c>
      <c r="F342" t="s">
        <v>171</v>
      </c>
      <c r="G342">
        <v>4.0776808089512863E-4</v>
      </c>
      <c r="H342">
        <v>1.444971664693944E-3</v>
      </c>
      <c r="I342">
        <v>1.260027681045056E-3</v>
      </c>
    </row>
    <row r="343" spans="1:9" x14ac:dyDescent="0.3">
      <c r="A343" s="71">
        <v>341</v>
      </c>
      <c r="B343" t="s">
        <v>221</v>
      </c>
      <c r="C343" t="s">
        <v>369</v>
      </c>
      <c r="D343" t="s">
        <v>170</v>
      </c>
      <c r="E343" t="s">
        <v>37</v>
      </c>
      <c r="F343" t="s">
        <v>171</v>
      </c>
      <c r="G343">
        <v>1.900351493959409E-6</v>
      </c>
      <c r="H343">
        <v>1.047855747494555E-5</v>
      </c>
      <c r="I343">
        <v>1.2864482181036749E-5</v>
      </c>
    </row>
    <row r="344" spans="1:9" x14ac:dyDescent="0.3">
      <c r="A344" s="71">
        <v>342</v>
      </c>
      <c r="B344" t="s">
        <v>393</v>
      </c>
      <c r="C344" t="s">
        <v>367</v>
      </c>
      <c r="D344" t="s">
        <v>170</v>
      </c>
      <c r="E344" t="s">
        <v>37</v>
      </c>
      <c r="F344" t="s">
        <v>171</v>
      </c>
      <c r="G344">
        <v>0</v>
      </c>
      <c r="H344">
        <v>0</v>
      </c>
      <c r="I344">
        <v>0</v>
      </c>
    </row>
    <row r="345" spans="1:9" x14ac:dyDescent="0.3">
      <c r="A345" s="71">
        <v>343</v>
      </c>
      <c r="B345" t="s">
        <v>394</v>
      </c>
      <c r="C345" t="s">
        <v>370</v>
      </c>
      <c r="D345" t="s">
        <v>170</v>
      </c>
      <c r="E345" t="s">
        <v>37</v>
      </c>
      <c r="F345" t="s">
        <v>171</v>
      </c>
      <c r="G345">
        <v>2.5875457367426248E-4</v>
      </c>
      <c r="H345">
        <v>7.3865116817639468E-4</v>
      </c>
      <c r="I345">
        <v>1.338578164366173E-3</v>
      </c>
    </row>
    <row r="346" spans="1:9" x14ac:dyDescent="0.3">
      <c r="A346" s="71">
        <v>344</v>
      </c>
      <c r="B346" t="s">
        <v>395</v>
      </c>
      <c r="C346" t="s">
        <v>179</v>
      </c>
      <c r="D346" t="s">
        <v>170</v>
      </c>
      <c r="E346" t="s">
        <v>237</v>
      </c>
      <c r="F346" t="s">
        <v>171</v>
      </c>
      <c r="G346">
        <v>1.195152823144473E-4</v>
      </c>
      <c r="H346">
        <v>3.4117469981218712E-4</v>
      </c>
      <c r="I346">
        <v>6.1825733518203121E-4</v>
      </c>
    </row>
    <row r="347" spans="1:9" x14ac:dyDescent="0.3">
      <c r="A347" s="71">
        <v>345</v>
      </c>
      <c r="B347" t="s">
        <v>395</v>
      </c>
      <c r="C347" t="s">
        <v>370</v>
      </c>
      <c r="D347" t="s">
        <v>170</v>
      </c>
      <c r="E347" t="s">
        <v>237</v>
      </c>
      <c r="F347" t="s">
        <v>171</v>
      </c>
      <c r="G347">
        <v>2.345027552467269E-2</v>
      </c>
      <c r="H347">
        <v>6.7245792510414876E-2</v>
      </c>
      <c r="I347">
        <v>0.12147462979727031</v>
      </c>
    </row>
    <row r="348" spans="1:9" x14ac:dyDescent="0.3">
      <c r="A348" s="71">
        <v>346</v>
      </c>
      <c r="B348" t="s">
        <v>395</v>
      </c>
      <c r="C348" t="s">
        <v>367</v>
      </c>
      <c r="D348" t="s">
        <v>170</v>
      </c>
      <c r="E348" t="s">
        <v>237</v>
      </c>
      <c r="F348" t="s">
        <v>171</v>
      </c>
      <c r="G348">
        <v>2.5775640708544951E-2</v>
      </c>
      <c r="H348">
        <v>0.15203561291248821</v>
      </c>
      <c r="I348">
        <v>0.15902405753595089</v>
      </c>
    </row>
    <row r="349" spans="1:9" x14ac:dyDescent="0.3">
      <c r="A349" s="71">
        <v>347</v>
      </c>
      <c r="B349" t="s">
        <v>235</v>
      </c>
      <c r="C349" t="s">
        <v>371</v>
      </c>
      <c r="D349" t="s">
        <v>170</v>
      </c>
      <c r="E349" t="s">
        <v>37</v>
      </c>
      <c r="F349" t="s">
        <v>171</v>
      </c>
      <c r="G349">
        <v>1.8976864505846389</v>
      </c>
      <c r="H349">
        <v>14.278004317463751</v>
      </c>
      <c r="I349">
        <v>25.227604000936839</v>
      </c>
    </row>
    <row r="350" spans="1:9" x14ac:dyDescent="0.3">
      <c r="A350" s="71">
        <v>348</v>
      </c>
      <c r="B350" t="s">
        <v>235</v>
      </c>
      <c r="C350" t="s">
        <v>370</v>
      </c>
      <c r="D350" t="s">
        <v>170</v>
      </c>
      <c r="E350" t="s">
        <v>37</v>
      </c>
      <c r="F350" t="s">
        <v>171</v>
      </c>
      <c r="G350">
        <v>0.33653320134461923</v>
      </c>
      <c r="H350">
        <v>0.32327401629352259</v>
      </c>
      <c r="I350">
        <v>0.29727459804820783</v>
      </c>
    </row>
    <row r="351" spans="1:9" x14ac:dyDescent="0.3">
      <c r="A351" s="71">
        <v>349</v>
      </c>
      <c r="B351" t="s">
        <v>235</v>
      </c>
      <c r="C351" t="s">
        <v>367</v>
      </c>
      <c r="D351" t="s">
        <v>170</v>
      </c>
      <c r="E351" t="s">
        <v>37</v>
      </c>
      <c r="F351" t="s">
        <v>171</v>
      </c>
      <c r="G351">
        <v>0.66951395854279017</v>
      </c>
      <c r="H351">
        <v>1.605640218252518</v>
      </c>
      <c r="I351">
        <v>1.2012950809688601</v>
      </c>
    </row>
    <row r="352" spans="1:9" x14ac:dyDescent="0.3">
      <c r="A352" s="71">
        <v>350</v>
      </c>
      <c r="B352" t="s">
        <v>235</v>
      </c>
      <c r="C352" t="s">
        <v>369</v>
      </c>
      <c r="D352" t="s">
        <v>170</v>
      </c>
      <c r="E352" t="s">
        <v>37</v>
      </c>
      <c r="F352" t="s">
        <v>171</v>
      </c>
      <c r="G352">
        <v>2.3980992518275911E-11</v>
      </c>
      <c r="H352">
        <v>2.2896073511707539E-10</v>
      </c>
      <c r="I352">
        <v>1.94803551728635E-10</v>
      </c>
    </row>
    <row r="353" spans="1:9" x14ac:dyDescent="0.3">
      <c r="A353" s="71">
        <v>351</v>
      </c>
      <c r="B353" t="s">
        <v>236</v>
      </c>
      <c r="C353" t="s">
        <v>179</v>
      </c>
      <c r="D353" t="s">
        <v>170</v>
      </c>
      <c r="E353" t="s">
        <v>237</v>
      </c>
      <c r="F353" t="s">
        <v>171</v>
      </c>
      <c r="G353">
        <v>9.4933963995004692E-6</v>
      </c>
      <c r="H353">
        <v>2.7100439304828681E-5</v>
      </c>
      <c r="I353">
        <v>4.9108980541257867E-5</v>
      </c>
    </row>
    <row r="354" spans="1:9" x14ac:dyDescent="0.3">
      <c r="A354" s="71">
        <v>352</v>
      </c>
      <c r="B354" t="s">
        <v>236</v>
      </c>
      <c r="C354" t="s">
        <v>370</v>
      </c>
      <c r="D354" t="s">
        <v>170</v>
      </c>
      <c r="E354" t="s">
        <v>237</v>
      </c>
      <c r="F354" t="s">
        <v>171</v>
      </c>
      <c r="G354">
        <v>1.854271252500777E-3</v>
      </c>
      <c r="H354">
        <v>5.2933319410806076E-3</v>
      </c>
      <c r="I354">
        <v>9.5919514130907244E-3</v>
      </c>
    </row>
    <row r="355" spans="1:9" x14ac:dyDescent="0.3">
      <c r="A355" s="71">
        <v>353</v>
      </c>
      <c r="B355" t="s">
        <v>236</v>
      </c>
      <c r="C355" t="s">
        <v>367</v>
      </c>
      <c r="D355" t="s">
        <v>170</v>
      </c>
      <c r="E355" t="s">
        <v>237</v>
      </c>
      <c r="F355" t="s">
        <v>171</v>
      </c>
      <c r="G355">
        <v>3.220744602044312E-2</v>
      </c>
      <c r="H355">
        <v>0.18951789072169131</v>
      </c>
      <c r="I355">
        <v>0.19841902027795111</v>
      </c>
    </row>
    <row r="356" spans="1:9" x14ac:dyDescent="0.3">
      <c r="A356" s="71">
        <v>354</v>
      </c>
      <c r="B356" t="s">
        <v>340</v>
      </c>
      <c r="C356" t="s">
        <v>367</v>
      </c>
      <c r="D356" t="s">
        <v>170</v>
      </c>
      <c r="E356" t="s">
        <v>237</v>
      </c>
      <c r="F356" t="s">
        <v>171</v>
      </c>
      <c r="G356">
        <v>1.8481089188852619E-3</v>
      </c>
      <c r="H356">
        <v>4.9241117303147161E-2</v>
      </c>
      <c r="I356">
        <v>7.2237447558236315E-2</v>
      </c>
    </row>
    <row r="357" spans="1:9" x14ac:dyDescent="0.3">
      <c r="A357" s="71">
        <v>355</v>
      </c>
      <c r="B357" t="s">
        <v>396</v>
      </c>
      <c r="C357" t="s">
        <v>367</v>
      </c>
      <c r="D357" t="s">
        <v>170</v>
      </c>
      <c r="E357" t="s">
        <v>237</v>
      </c>
      <c r="F357" t="s">
        <v>171</v>
      </c>
      <c r="G357">
        <v>0.18068839645432591</v>
      </c>
      <c r="H357">
        <v>8.0037996801050643E-4</v>
      </c>
      <c r="I357">
        <v>1.3775190776892281E-3</v>
      </c>
    </row>
    <row r="358" spans="1:9" x14ac:dyDescent="0.3">
      <c r="A358" s="71">
        <v>356</v>
      </c>
      <c r="B358" t="s">
        <v>397</v>
      </c>
      <c r="C358" t="s">
        <v>370</v>
      </c>
      <c r="D358" t="s">
        <v>170</v>
      </c>
      <c r="E358" t="s">
        <v>237</v>
      </c>
      <c r="F358" t="s">
        <v>171</v>
      </c>
      <c r="G358">
        <v>0.27791744877313862</v>
      </c>
      <c r="H358">
        <v>6.1203300338533166</v>
      </c>
      <c r="I358">
        <v>7.0852604269469976</v>
      </c>
    </row>
    <row r="359" spans="1:9" x14ac:dyDescent="0.3">
      <c r="A359" s="71">
        <v>357</v>
      </c>
      <c r="B359" t="s">
        <v>397</v>
      </c>
      <c r="C359" t="s">
        <v>367</v>
      </c>
      <c r="D359" t="s">
        <v>170</v>
      </c>
      <c r="E359" t="s">
        <v>237</v>
      </c>
      <c r="F359" t="s">
        <v>171</v>
      </c>
      <c r="G359">
        <v>5.4295399124540747E-4</v>
      </c>
      <c r="H359">
        <v>1.0044566950088291E-2</v>
      </c>
      <c r="I359">
        <v>4.9300770572631852E-3</v>
      </c>
    </row>
    <row r="360" spans="1:9" x14ac:dyDescent="0.3">
      <c r="A360" s="71">
        <v>358</v>
      </c>
      <c r="B360" t="s">
        <v>398</v>
      </c>
      <c r="C360" t="s">
        <v>370</v>
      </c>
      <c r="D360" t="s">
        <v>170</v>
      </c>
      <c r="E360" t="s">
        <v>237</v>
      </c>
      <c r="F360" t="s">
        <v>171</v>
      </c>
      <c r="G360">
        <v>0.34593301090516793</v>
      </c>
      <c r="H360">
        <v>3.3570423848012649</v>
      </c>
      <c r="I360">
        <v>3.0317334955375261</v>
      </c>
    </row>
    <row r="361" spans="1:9" x14ac:dyDescent="0.3">
      <c r="A361" s="71">
        <v>359</v>
      </c>
      <c r="B361" t="s">
        <v>398</v>
      </c>
      <c r="C361" t="s">
        <v>367</v>
      </c>
      <c r="D361" t="s">
        <v>170</v>
      </c>
      <c r="E361" t="s">
        <v>237</v>
      </c>
      <c r="F361" t="s">
        <v>171</v>
      </c>
      <c r="G361">
        <v>0.92627446652783396</v>
      </c>
      <c r="H361">
        <v>8.289522911166431</v>
      </c>
      <c r="I361">
        <v>7.4924321423779947</v>
      </c>
    </row>
    <row r="362" spans="1:9" x14ac:dyDescent="0.3">
      <c r="A362" s="71">
        <v>360</v>
      </c>
      <c r="B362" t="s">
        <v>242</v>
      </c>
      <c r="C362" t="s">
        <v>370</v>
      </c>
      <c r="D362" t="s">
        <v>170</v>
      </c>
      <c r="E362" t="s">
        <v>237</v>
      </c>
      <c r="F362" t="s">
        <v>171</v>
      </c>
      <c r="G362">
        <v>1.3719404559249571</v>
      </c>
      <c r="H362">
        <v>13.31374027564763</v>
      </c>
      <c r="I362">
        <v>12.02359330561795</v>
      </c>
    </row>
    <row r="363" spans="1:9" x14ac:dyDescent="0.3">
      <c r="A363" s="71">
        <v>361</v>
      </c>
      <c r="B363" t="s">
        <v>242</v>
      </c>
      <c r="C363" t="s">
        <v>367</v>
      </c>
      <c r="D363" t="s">
        <v>170</v>
      </c>
      <c r="E363" t="s">
        <v>237</v>
      </c>
      <c r="F363" t="s">
        <v>171</v>
      </c>
      <c r="G363">
        <v>3.6735245664920169</v>
      </c>
      <c r="H363">
        <v>32.875532208952009</v>
      </c>
      <c r="I363">
        <v>29.71433903492315</v>
      </c>
    </row>
    <row r="364" spans="1:9" x14ac:dyDescent="0.3">
      <c r="A364" s="71">
        <v>362</v>
      </c>
      <c r="B364" t="s">
        <v>242</v>
      </c>
      <c r="C364" t="s">
        <v>369</v>
      </c>
      <c r="D364" t="s">
        <v>170</v>
      </c>
      <c r="E364" t="s">
        <v>237</v>
      </c>
      <c r="F364" t="s">
        <v>171</v>
      </c>
      <c r="G364">
        <v>9.1154465082101099E-7</v>
      </c>
      <c r="H364">
        <v>8.3621983831623202E-6</v>
      </c>
      <c r="I364">
        <v>7.3385320105954438E-6</v>
      </c>
    </row>
    <row r="365" spans="1:9" x14ac:dyDescent="0.3">
      <c r="A365" s="71">
        <v>363</v>
      </c>
      <c r="B365" t="s">
        <v>399</v>
      </c>
      <c r="C365" t="s">
        <v>370</v>
      </c>
      <c r="D365" t="s">
        <v>170</v>
      </c>
      <c r="E365" t="s">
        <v>37</v>
      </c>
      <c r="F365" t="s">
        <v>171</v>
      </c>
      <c r="G365">
        <v>1.371117767875011E-5</v>
      </c>
      <c r="H365">
        <v>1.3305756652899839E-4</v>
      </c>
      <c r="I365">
        <v>1.201638332322243E-4</v>
      </c>
    </row>
    <row r="366" spans="1:9" x14ac:dyDescent="0.3">
      <c r="A366" s="71">
        <v>364</v>
      </c>
      <c r="B366" t="s">
        <v>399</v>
      </c>
      <c r="C366" t="s">
        <v>367</v>
      </c>
      <c r="D366" t="s">
        <v>170</v>
      </c>
      <c r="E366" t="s">
        <v>37</v>
      </c>
      <c r="F366" t="s">
        <v>171</v>
      </c>
      <c r="G366">
        <v>3.6713217268933577E-5</v>
      </c>
      <c r="H366">
        <v>3.2855818301272412E-4</v>
      </c>
      <c r="I366">
        <v>2.9696520745841498E-4</v>
      </c>
    </row>
    <row r="367" spans="1:9" x14ac:dyDescent="0.3">
      <c r="A367" s="71">
        <v>365</v>
      </c>
      <c r="B367" t="s">
        <v>341</v>
      </c>
      <c r="C367" t="s">
        <v>367</v>
      </c>
      <c r="D367" t="s">
        <v>170</v>
      </c>
      <c r="E367" t="s">
        <v>237</v>
      </c>
      <c r="F367" t="s">
        <v>171</v>
      </c>
      <c r="G367">
        <v>3.6608074083933468E-6</v>
      </c>
      <c r="H367">
        <v>9.2542409142568305E-5</v>
      </c>
      <c r="I367">
        <v>1.136219106724744E-4</v>
      </c>
    </row>
    <row r="368" spans="1:9" x14ac:dyDescent="0.3">
      <c r="A368" s="71">
        <v>366</v>
      </c>
      <c r="B368" t="s">
        <v>245</v>
      </c>
      <c r="C368" t="s">
        <v>179</v>
      </c>
      <c r="D368" t="s">
        <v>170</v>
      </c>
      <c r="E368" t="s">
        <v>37</v>
      </c>
      <c r="F368" t="s">
        <v>171</v>
      </c>
      <c r="G368">
        <v>7.9266535297552706E-6</v>
      </c>
      <c r="H368">
        <v>5.1413938293075029E-5</v>
      </c>
      <c r="I368">
        <v>4.3826997736041E-5</v>
      </c>
    </row>
    <row r="369" spans="1:9" x14ac:dyDescent="0.3">
      <c r="A369" s="71">
        <v>367</v>
      </c>
      <c r="B369" t="s">
        <v>245</v>
      </c>
      <c r="C369" t="s">
        <v>371</v>
      </c>
      <c r="D369" t="s">
        <v>170</v>
      </c>
      <c r="E369" t="s">
        <v>37</v>
      </c>
      <c r="F369" t="s">
        <v>171</v>
      </c>
      <c r="G369">
        <v>2.661962455366425E-3</v>
      </c>
      <c r="H369">
        <v>1.4124954886639019E-2</v>
      </c>
      <c r="I369">
        <v>1.501644515716587E-2</v>
      </c>
    </row>
    <row r="370" spans="1:9" x14ac:dyDescent="0.3">
      <c r="A370" s="71">
        <v>368</v>
      </c>
      <c r="B370" t="s">
        <v>245</v>
      </c>
      <c r="C370" t="s">
        <v>367</v>
      </c>
      <c r="D370" t="s">
        <v>170</v>
      </c>
      <c r="E370" t="s">
        <v>37</v>
      </c>
      <c r="F370" t="s">
        <v>171</v>
      </c>
      <c r="G370">
        <v>1.0792341800609389E-4</v>
      </c>
      <c r="H370">
        <v>6.8381600736076636E-4</v>
      </c>
      <c r="I370">
        <v>5.3677374308579509E-4</v>
      </c>
    </row>
    <row r="371" spans="1:9" x14ac:dyDescent="0.3">
      <c r="A371" s="71">
        <v>369</v>
      </c>
      <c r="B371" t="s">
        <v>342</v>
      </c>
      <c r="C371" t="s">
        <v>371</v>
      </c>
      <c r="D371" t="s">
        <v>170</v>
      </c>
      <c r="E371" t="s">
        <v>37</v>
      </c>
      <c r="F371" t="s">
        <v>171</v>
      </c>
      <c r="G371">
        <v>7.3135110534756356E-4</v>
      </c>
      <c r="H371">
        <v>7.0231796771804446E-3</v>
      </c>
      <c r="I371">
        <v>1.220010614240739E-2</v>
      </c>
    </row>
    <row r="372" spans="1:9" x14ac:dyDescent="0.3">
      <c r="A372" s="71">
        <v>370</v>
      </c>
      <c r="B372" t="s">
        <v>343</v>
      </c>
      <c r="C372" t="s">
        <v>371</v>
      </c>
      <c r="D372" t="s">
        <v>170</v>
      </c>
      <c r="E372" t="s">
        <v>37</v>
      </c>
      <c r="F372" t="s">
        <v>171</v>
      </c>
      <c r="G372">
        <v>6.2874709078245496</v>
      </c>
      <c r="H372">
        <v>54.120824985516428</v>
      </c>
      <c r="I372">
        <v>61.931313507877427</v>
      </c>
    </row>
    <row r="373" spans="1:9" x14ac:dyDescent="0.3">
      <c r="A373" s="71">
        <v>371</v>
      </c>
      <c r="B373" t="s">
        <v>345</v>
      </c>
      <c r="C373" t="s">
        <v>371</v>
      </c>
      <c r="D373" t="s">
        <v>170</v>
      </c>
      <c r="E373" t="s">
        <v>37</v>
      </c>
      <c r="F373" t="s">
        <v>171</v>
      </c>
      <c r="G373">
        <v>1.655400018475296E-3</v>
      </c>
      <c r="H373">
        <v>4.4092550795253559E-3</v>
      </c>
      <c r="I373">
        <v>3.3283631553232599E-3</v>
      </c>
    </row>
    <row r="374" spans="1:9" x14ac:dyDescent="0.3">
      <c r="A374" s="71">
        <v>372</v>
      </c>
      <c r="B374" t="s">
        <v>249</v>
      </c>
      <c r="C374" t="s">
        <v>371</v>
      </c>
      <c r="D374" t="s">
        <v>170</v>
      </c>
      <c r="E374" t="s">
        <v>37</v>
      </c>
      <c r="F374" t="s">
        <v>171</v>
      </c>
      <c r="G374">
        <v>21.239109159475941</v>
      </c>
      <c r="H374">
        <v>23.02368751399548</v>
      </c>
      <c r="I374">
        <v>38.969073862208411</v>
      </c>
    </row>
    <row r="375" spans="1:9" x14ac:dyDescent="0.3">
      <c r="A375" s="71">
        <v>373</v>
      </c>
      <c r="B375" t="s">
        <v>249</v>
      </c>
      <c r="C375" t="s">
        <v>370</v>
      </c>
      <c r="D375" t="s">
        <v>170</v>
      </c>
      <c r="E375" t="s">
        <v>37</v>
      </c>
      <c r="F375" t="s">
        <v>171</v>
      </c>
      <c r="G375">
        <v>9.5365248860939413</v>
      </c>
      <c r="H375">
        <v>10.82575839669596</v>
      </c>
      <c r="I375">
        <v>9.9167582157491267</v>
      </c>
    </row>
    <row r="376" spans="1:9" x14ac:dyDescent="0.3">
      <c r="A376" s="71">
        <v>374</v>
      </c>
      <c r="B376" t="s">
        <v>249</v>
      </c>
      <c r="C376" t="s">
        <v>367</v>
      </c>
      <c r="D376" t="s">
        <v>170</v>
      </c>
      <c r="E376" t="s">
        <v>37</v>
      </c>
      <c r="F376" t="s">
        <v>171</v>
      </c>
      <c r="G376">
        <v>17.334412303230899</v>
      </c>
      <c r="H376">
        <v>28.284334920893119</v>
      </c>
      <c r="I376">
        <v>39.780753350267219</v>
      </c>
    </row>
    <row r="377" spans="1:9" x14ac:dyDescent="0.3">
      <c r="A377" s="71">
        <v>375</v>
      </c>
      <c r="B377" t="s">
        <v>249</v>
      </c>
      <c r="C377" t="s">
        <v>369</v>
      </c>
      <c r="D377" t="s">
        <v>170</v>
      </c>
      <c r="E377" t="s">
        <v>37</v>
      </c>
      <c r="F377" t="s">
        <v>171</v>
      </c>
      <c r="G377">
        <v>7.6810728766646227E-2</v>
      </c>
      <c r="H377">
        <v>3.808147670211403E-2</v>
      </c>
      <c r="I377">
        <v>3.1532092666462362E-2</v>
      </c>
    </row>
    <row r="378" spans="1:9" x14ac:dyDescent="0.3">
      <c r="A378" s="71">
        <v>376</v>
      </c>
      <c r="B378" t="s">
        <v>400</v>
      </c>
      <c r="C378" t="s">
        <v>367</v>
      </c>
      <c r="D378" t="s">
        <v>170</v>
      </c>
      <c r="E378" t="s">
        <v>237</v>
      </c>
      <c r="F378" t="s">
        <v>171</v>
      </c>
      <c r="G378">
        <v>1.292113696280961E-4</v>
      </c>
      <c r="H378">
        <v>3.278875697502398E-3</v>
      </c>
      <c r="I378">
        <v>4.0807749984985717E-3</v>
      </c>
    </row>
    <row r="379" spans="1:9" x14ac:dyDescent="0.3">
      <c r="A379" s="71">
        <v>377</v>
      </c>
      <c r="B379" t="s">
        <v>250</v>
      </c>
      <c r="C379" t="s">
        <v>370</v>
      </c>
      <c r="D379" t="s">
        <v>170</v>
      </c>
      <c r="E379" t="s">
        <v>37</v>
      </c>
      <c r="F379" t="s">
        <v>171</v>
      </c>
      <c r="G379">
        <v>-2.4988339117872832E-19</v>
      </c>
      <c r="H379">
        <v>-1.059042865601827E-19</v>
      </c>
      <c r="I379">
        <v>-1.948924274883877E-19</v>
      </c>
    </row>
    <row r="380" spans="1:9" x14ac:dyDescent="0.3">
      <c r="A380" s="71">
        <v>378</v>
      </c>
      <c r="B380" t="s">
        <v>250</v>
      </c>
      <c r="C380" t="s">
        <v>367</v>
      </c>
      <c r="D380" t="s">
        <v>170</v>
      </c>
      <c r="E380" t="s">
        <v>37</v>
      </c>
      <c r="F380" t="s">
        <v>171</v>
      </c>
      <c r="G380">
        <v>2.2421269680211721E-2</v>
      </c>
      <c r="H380">
        <v>1.5847837098027291</v>
      </c>
      <c r="I380">
        <v>1.47524358740117</v>
      </c>
    </row>
    <row r="381" spans="1:9" x14ac:dyDescent="0.3">
      <c r="A381" s="71">
        <v>379</v>
      </c>
      <c r="B381" t="s">
        <v>250</v>
      </c>
      <c r="C381" t="s">
        <v>369</v>
      </c>
      <c r="D381" t="s">
        <v>170</v>
      </c>
      <c r="E381" t="s">
        <v>37</v>
      </c>
      <c r="F381" t="s">
        <v>171</v>
      </c>
      <c r="G381">
        <v>5.6283819065541373E-4</v>
      </c>
      <c r="H381">
        <v>3.4047427741005299E-3</v>
      </c>
      <c r="I381">
        <v>6.6941906573540081E-3</v>
      </c>
    </row>
    <row r="382" spans="1:9" x14ac:dyDescent="0.3">
      <c r="A382" s="71">
        <v>380</v>
      </c>
      <c r="B382" t="s">
        <v>347</v>
      </c>
      <c r="C382" t="s">
        <v>371</v>
      </c>
      <c r="D382" t="s">
        <v>170</v>
      </c>
      <c r="E382" t="s">
        <v>37</v>
      </c>
      <c r="F382" t="s">
        <v>171</v>
      </c>
      <c r="G382">
        <v>8.2764236091037433E-2</v>
      </c>
      <c r="H382">
        <v>0.75066050766562886</v>
      </c>
      <c r="I382">
        <v>1.2858211433838309</v>
      </c>
    </row>
    <row r="383" spans="1:9" x14ac:dyDescent="0.3">
      <c r="A383" s="71">
        <v>381</v>
      </c>
      <c r="B383" t="s">
        <v>401</v>
      </c>
      <c r="C383" t="s">
        <v>367</v>
      </c>
      <c r="D383" t="s">
        <v>170</v>
      </c>
      <c r="E383" t="s">
        <v>237</v>
      </c>
      <c r="F383" t="s">
        <v>171</v>
      </c>
      <c r="G383">
        <v>1.2828948327382671E-4</v>
      </c>
      <c r="H383">
        <v>4.2419343051350363E-3</v>
      </c>
      <c r="I383">
        <v>9.6021214088121091E-3</v>
      </c>
    </row>
    <row r="384" spans="1:9" x14ac:dyDescent="0.3">
      <c r="A384" s="71">
        <v>382</v>
      </c>
      <c r="B384" t="s">
        <v>252</v>
      </c>
      <c r="C384" t="s">
        <v>179</v>
      </c>
      <c r="D384" t="s">
        <v>170</v>
      </c>
      <c r="E384" t="s">
        <v>37</v>
      </c>
      <c r="F384" t="s">
        <v>171</v>
      </c>
      <c r="G384">
        <v>0.69231000728534975</v>
      </c>
      <c r="H384">
        <v>6.0236640939338724</v>
      </c>
      <c r="I384">
        <v>9.5045424041999187</v>
      </c>
    </row>
    <row r="385" spans="1:9" x14ac:dyDescent="0.3">
      <c r="A385" s="71">
        <v>383</v>
      </c>
      <c r="B385" t="s">
        <v>252</v>
      </c>
      <c r="C385" t="s">
        <v>371</v>
      </c>
      <c r="D385" t="s">
        <v>170</v>
      </c>
      <c r="E385" t="s">
        <v>37</v>
      </c>
      <c r="F385" t="s">
        <v>171</v>
      </c>
      <c r="G385">
        <v>28.57742692598935</v>
      </c>
      <c r="H385">
        <v>152.36309467513149</v>
      </c>
      <c r="I385">
        <v>278.40085411951338</v>
      </c>
    </row>
    <row r="386" spans="1:9" x14ac:dyDescent="0.3">
      <c r="A386" s="71">
        <v>384</v>
      </c>
      <c r="B386" t="s">
        <v>252</v>
      </c>
      <c r="C386" t="s">
        <v>370</v>
      </c>
      <c r="D386" t="s">
        <v>170</v>
      </c>
      <c r="E386" t="s">
        <v>37</v>
      </c>
      <c r="F386" t="s">
        <v>171</v>
      </c>
      <c r="G386">
        <v>2.1855746133300911</v>
      </c>
      <c r="H386">
        <v>0.50701583569809427</v>
      </c>
      <c r="I386">
        <v>0.52458029377497262</v>
      </c>
    </row>
    <row r="387" spans="1:9" x14ac:dyDescent="0.3">
      <c r="A387" s="71">
        <v>385</v>
      </c>
      <c r="B387" t="s">
        <v>252</v>
      </c>
      <c r="C387" t="s">
        <v>367</v>
      </c>
      <c r="D387" t="s">
        <v>170</v>
      </c>
      <c r="E387" t="s">
        <v>37</v>
      </c>
      <c r="F387" t="s">
        <v>171</v>
      </c>
      <c r="G387">
        <v>2.6978630498049778</v>
      </c>
      <c r="H387">
        <v>8.7394084082008519</v>
      </c>
      <c r="I387">
        <v>6.6879157740440487</v>
      </c>
    </row>
    <row r="388" spans="1:9" x14ac:dyDescent="0.3">
      <c r="A388" s="71">
        <v>386</v>
      </c>
      <c r="B388" t="s">
        <v>252</v>
      </c>
      <c r="C388" t="s">
        <v>369</v>
      </c>
      <c r="D388" t="s">
        <v>170</v>
      </c>
      <c r="E388" t="s">
        <v>37</v>
      </c>
      <c r="F388" t="s">
        <v>171</v>
      </c>
      <c r="G388">
        <v>2.488208146612832E-2</v>
      </c>
      <c r="H388">
        <v>0.3106908395574155</v>
      </c>
      <c r="I388">
        <v>3.3304017969994</v>
      </c>
    </row>
    <row r="389" spans="1:9" x14ac:dyDescent="0.3">
      <c r="A389" s="71">
        <v>387</v>
      </c>
      <c r="B389" t="s">
        <v>253</v>
      </c>
      <c r="C389" t="s">
        <v>370</v>
      </c>
      <c r="D389" t="s">
        <v>170</v>
      </c>
      <c r="E389" t="s">
        <v>37</v>
      </c>
      <c r="F389" t="s">
        <v>171</v>
      </c>
      <c r="G389">
        <v>6.0050019085760327E-8</v>
      </c>
      <c r="H389">
        <v>1.3224284296148319E-6</v>
      </c>
      <c r="I389">
        <v>1.5309223143178111E-6</v>
      </c>
    </row>
    <row r="390" spans="1:9" x14ac:dyDescent="0.3">
      <c r="A390" s="71">
        <v>388</v>
      </c>
      <c r="B390" t="s">
        <v>253</v>
      </c>
      <c r="C390" t="s">
        <v>367</v>
      </c>
      <c r="D390" t="s">
        <v>170</v>
      </c>
      <c r="E390" t="s">
        <v>37</v>
      </c>
      <c r="F390" t="s">
        <v>171</v>
      </c>
      <c r="G390">
        <v>1.4177672926879219E-5</v>
      </c>
      <c r="H390">
        <v>1.093896580584237E-4</v>
      </c>
      <c r="I390">
        <v>1.4225621132968371E-4</v>
      </c>
    </row>
    <row r="391" spans="1:9" x14ac:dyDescent="0.3">
      <c r="A391" s="71">
        <v>389</v>
      </c>
      <c r="B391" t="s">
        <v>253</v>
      </c>
      <c r="C391" t="s">
        <v>369</v>
      </c>
      <c r="D391" t="s">
        <v>170</v>
      </c>
      <c r="E391" t="s">
        <v>37</v>
      </c>
      <c r="F391" t="s">
        <v>171</v>
      </c>
      <c r="G391">
        <v>2.3325503560881969E-5</v>
      </c>
      <c r="H391">
        <v>1.7735294981640079E-5</v>
      </c>
      <c r="I391">
        <v>1.7749217180338511E-5</v>
      </c>
    </row>
    <row r="392" spans="1:9" x14ac:dyDescent="0.3">
      <c r="A392" s="71">
        <v>390</v>
      </c>
      <c r="B392" t="s">
        <v>402</v>
      </c>
      <c r="C392" t="s">
        <v>367</v>
      </c>
      <c r="D392" t="s">
        <v>170</v>
      </c>
      <c r="E392" t="s">
        <v>37</v>
      </c>
      <c r="F392" t="s">
        <v>171</v>
      </c>
      <c r="G392">
        <v>2.6007365237890458E-4</v>
      </c>
      <c r="H392">
        <v>3.07400404454485E-3</v>
      </c>
      <c r="I392">
        <v>4.1180252268288786E-3</v>
      </c>
    </row>
    <row r="393" spans="1:9" x14ac:dyDescent="0.3">
      <c r="A393" s="71">
        <v>391</v>
      </c>
      <c r="B393" t="s">
        <v>402</v>
      </c>
      <c r="C393" t="s">
        <v>369</v>
      </c>
      <c r="D393" t="s">
        <v>170</v>
      </c>
      <c r="E393" t="s">
        <v>37</v>
      </c>
      <c r="F393" t="s">
        <v>171</v>
      </c>
      <c r="G393">
        <v>8.3268658428853765E-10</v>
      </c>
      <c r="H393">
        <v>1.219299371138928E-9</v>
      </c>
      <c r="I393">
        <v>1.158277244811564E-9</v>
      </c>
    </row>
    <row r="394" spans="1:9" x14ac:dyDescent="0.3">
      <c r="A394" s="71">
        <v>392</v>
      </c>
      <c r="B394" t="s">
        <v>255</v>
      </c>
      <c r="C394" t="s">
        <v>179</v>
      </c>
      <c r="D394" t="s">
        <v>170</v>
      </c>
      <c r="E394" t="s">
        <v>37</v>
      </c>
      <c r="F394" t="s">
        <v>171</v>
      </c>
      <c r="G394">
        <v>5.0006386901835008E-5</v>
      </c>
      <c r="H394">
        <v>2.4193764005905511E-4</v>
      </c>
      <c r="I394">
        <v>1.942024704005361E-4</v>
      </c>
    </row>
    <row r="395" spans="1:9" x14ac:dyDescent="0.3">
      <c r="A395" s="71">
        <v>393</v>
      </c>
      <c r="B395" t="s">
        <v>255</v>
      </c>
      <c r="C395" t="s">
        <v>370</v>
      </c>
      <c r="D395" t="s">
        <v>170</v>
      </c>
      <c r="E395" t="s">
        <v>37</v>
      </c>
      <c r="F395" t="s">
        <v>171</v>
      </c>
      <c r="G395">
        <v>8.4163698681095018E-6</v>
      </c>
      <c r="H395">
        <v>8.5744957734739088E-5</v>
      </c>
      <c r="I395">
        <v>1.016153636354881E-4</v>
      </c>
    </row>
    <row r="396" spans="1:9" x14ac:dyDescent="0.3">
      <c r="A396" s="71">
        <v>394</v>
      </c>
      <c r="B396" t="s">
        <v>255</v>
      </c>
      <c r="C396" t="s">
        <v>367</v>
      </c>
      <c r="D396" t="s">
        <v>170</v>
      </c>
      <c r="E396" t="s">
        <v>37</v>
      </c>
      <c r="F396" t="s">
        <v>171</v>
      </c>
      <c r="G396">
        <v>0.46979036066762742</v>
      </c>
      <c r="H396">
        <v>6.1280987039216438E-2</v>
      </c>
      <c r="I396">
        <v>2.4363974549280999E-2</v>
      </c>
    </row>
    <row r="397" spans="1:9" x14ac:dyDescent="0.3">
      <c r="A397" s="71">
        <v>395</v>
      </c>
      <c r="B397" t="s">
        <v>255</v>
      </c>
      <c r="C397" t="s">
        <v>369</v>
      </c>
      <c r="D397" t="s">
        <v>170</v>
      </c>
      <c r="E397" t="s">
        <v>37</v>
      </c>
      <c r="F397" t="s">
        <v>171</v>
      </c>
      <c r="G397">
        <v>5.8949653307300498E-5</v>
      </c>
      <c r="H397">
        <v>3.02938384824474E-5</v>
      </c>
      <c r="I397">
        <v>4.0313759381621751E-5</v>
      </c>
    </row>
    <row r="398" spans="1:9" x14ac:dyDescent="0.3">
      <c r="A398" s="71">
        <v>396</v>
      </c>
      <c r="B398" t="s">
        <v>256</v>
      </c>
      <c r="C398" t="s">
        <v>370</v>
      </c>
      <c r="D398" t="s">
        <v>170</v>
      </c>
      <c r="E398" t="s">
        <v>37</v>
      </c>
      <c r="F398" t="s">
        <v>171</v>
      </c>
      <c r="G398">
        <v>0.49873773981492059</v>
      </c>
      <c r="H398">
        <v>5.1631827333845042</v>
      </c>
      <c r="I398">
        <v>5.6738775550310878</v>
      </c>
    </row>
    <row r="399" spans="1:9" x14ac:dyDescent="0.3">
      <c r="A399" s="71">
        <v>397</v>
      </c>
      <c r="B399" t="s">
        <v>256</v>
      </c>
      <c r="C399" t="s">
        <v>367</v>
      </c>
      <c r="D399" t="s">
        <v>170</v>
      </c>
      <c r="E399" t="s">
        <v>37</v>
      </c>
      <c r="F399" t="s">
        <v>171</v>
      </c>
      <c r="G399">
        <v>2.8287396531769701E-2</v>
      </c>
      <c r="H399">
        <v>0.17280167385813561</v>
      </c>
      <c r="I399">
        <v>8.0741564703047872E-2</v>
      </c>
    </row>
    <row r="400" spans="1:9" x14ac:dyDescent="0.3">
      <c r="A400" s="71">
        <v>398</v>
      </c>
      <c r="B400" t="s">
        <v>256</v>
      </c>
      <c r="C400" t="s">
        <v>369</v>
      </c>
      <c r="D400" t="s">
        <v>170</v>
      </c>
      <c r="E400" t="s">
        <v>37</v>
      </c>
      <c r="F400" t="s">
        <v>171</v>
      </c>
      <c r="G400">
        <v>1.0648136792731159E-2</v>
      </c>
      <c r="H400">
        <v>8.8325761860409371E-2</v>
      </c>
      <c r="I400">
        <v>0.13126104712718781</v>
      </c>
    </row>
    <row r="401" spans="1:9" x14ac:dyDescent="0.3">
      <c r="A401" s="71">
        <v>399</v>
      </c>
      <c r="B401" t="s">
        <v>403</v>
      </c>
      <c r="C401" t="s">
        <v>367</v>
      </c>
      <c r="D401" t="s">
        <v>170</v>
      </c>
      <c r="E401" t="s">
        <v>237</v>
      </c>
      <c r="F401" t="s">
        <v>171</v>
      </c>
      <c r="G401">
        <v>1.5621281988909599E-4</v>
      </c>
      <c r="H401">
        <v>5.4237277156480856E-3</v>
      </c>
      <c r="I401">
        <v>1.3146086808172121E-2</v>
      </c>
    </row>
    <row r="402" spans="1:9" x14ac:dyDescent="0.3">
      <c r="A402" s="71">
        <v>400</v>
      </c>
      <c r="B402" t="s">
        <v>404</v>
      </c>
      <c r="C402" t="s">
        <v>367</v>
      </c>
      <c r="D402" t="s">
        <v>170</v>
      </c>
      <c r="E402" t="s">
        <v>237</v>
      </c>
      <c r="F402" t="s">
        <v>171</v>
      </c>
      <c r="G402">
        <v>2.2010381846142329E-5</v>
      </c>
      <c r="H402">
        <v>5.4183131077198215E-4</v>
      </c>
      <c r="I402">
        <v>5.9171014980363354E-4</v>
      </c>
    </row>
    <row r="403" spans="1:9" x14ac:dyDescent="0.3">
      <c r="A403" s="71">
        <v>401</v>
      </c>
      <c r="B403" t="s">
        <v>405</v>
      </c>
      <c r="C403" t="s">
        <v>367</v>
      </c>
      <c r="D403" t="s">
        <v>170</v>
      </c>
      <c r="E403" t="s">
        <v>237</v>
      </c>
      <c r="F403" t="s">
        <v>171</v>
      </c>
      <c r="G403">
        <v>1.0560315173475319E-6</v>
      </c>
      <c r="H403">
        <v>2.638239581108493E-5</v>
      </c>
      <c r="I403">
        <v>3.1013907529730682E-5</v>
      </c>
    </row>
    <row r="404" spans="1:9" x14ac:dyDescent="0.3">
      <c r="A404" s="71">
        <v>402</v>
      </c>
      <c r="B404" t="s">
        <v>349</v>
      </c>
      <c r="C404" t="s">
        <v>371</v>
      </c>
      <c r="D404" t="s">
        <v>170</v>
      </c>
      <c r="E404" t="s">
        <v>37</v>
      </c>
      <c r="F404" t="s">
        <v>171</v>
      </c>
      <c r="G404">
        <v>1.078069716935104E-3</v>
      </c>
      <c r="H404">
        <v>4.2478167030994248E-3</v>
      </c>
      <c r="I404">
        <v>3.514378023728928E-3</v>
      </c>
    </row>
    <row r="405" spans="1:9" x14ac:dyDescent="0.3">
      <c r="A405" s="71">
        <v>403</v>
      </c>
      <c r="B405" t="s">
        <v>406</v>
      </c>
      <c r="C405" t="s">
        <v>370</v>
      </c>
      <c r="D405" t="s">
        <v>170</v>
      </c>
      <c r="E405" t="s">
        <v>37</v>
      </c>
      <c r="F405" t="s">
        <v>171</v>
      </c>
      <c r="G405">
        <v>6.6543694077195827E-9</v>
      </c>
      <c r="H405">
        <v>4.6591544327278117E-8</v>
      </c>
      <c r="I405">
        <v>8.3044691407302878E-8</v>
      </c>
    </row>
    <row r="406" spans="1:9" x14ac:dyDescent="0.3">
      <c r="A406" s="71">
        <v>404</v>
      </c>
      <c r="B406" t="s">
        <v>259</v>
      </c>
      <c r="C406" t="s">
        <v>179</v>
      </c>
      <c r="D406" t="s">
        <v>170</v>
      </c>
      <c r="E406" t="s">
        <v>237</v>
      </c>
      <c r="F406" t="s">
        <v>171</v>
      </c>
      <c r="G406">
        <v>9.6293902648647329E-7</v>
      </c>
      <c r="H406">
        <v>2.74885484194366E-6</v>
      </c>
      <c r="I406">
        <v>4.9813420978322224E-6</v>
      </c>
    </row>
    <row r="407" spans="1:9" x14ac:dyDescent="0.3">
      <c r="A407" s="71">
        <v>405</v>
      </c>
      <c r="B407" t="s">
        <v>259</v>
      </c>
      <c r="C407" t="s">
        <v>370</v>
      </c>
      <c r="D407" t="s">
        <v>170</v>
      </c>
      <c r="E407" t="s">
        <v>237</v>
      </c>
      <c r="F407" t="s">
        <v>171</v>
      </c>
      <c r="G407">
        <v>0.27424560654515262</v>
      </c>
      <c r="H407">
        <v>2.6612181760594562</v>
      </c>
      <c r="I407">
        <v>2.403355998090567</v>
      </c>
    </row>
    <row r="408" spans="1:9" x14ac:dyDescent="0.3">
      <c r="A408" s="71">
        <v>406</v>
      </c>
      <c r="B408" t="s">
        <v>259</v>
      </c>
      <c r="C408" t="s">
        <v>367</v>
      </c>
      <c r="D408" t="s">
        <v>170</v>
      </c>
      <c r="E408" t="s">
        <v>237</v>
      </c>
      <c r="F408" t="s">
        <v>171</v>
      </c>
      <c r="G408">
        <v>0.73426433082049025</v>
      </c>
      <c r="H408">
        <v>6.5711635299688052</v>
      </c>
      <c r="I408">
        <v>5.9393040314099856</v>
      </c>
    </row>
    <row r="409" spans="1:9" x14ac:dyDescent="0.3">
      <c r="A409" s="71">
        <v>407</v>
      </c>
      <c r="B409" t="s">
        <v>407</v>
      </c>
      <c r="C409" t="s">
        <v>367</v>
      </c>
      <c r="D409" t="s">
        <v>170</v>
      </c>
      <c r="E409" t="s">
        <v>237</v>
      </c>
      <c r="F409" t="s">
        <v>171</v>
      </c>
      <c r="G409">
        <v>0.15647078312407309</v>
      </c>
      <c r="H409">
        <v>4.1690162888049267</v>
      </c>
      <c r="I409">
        <v>6.11600857221993</v>
      </c>
    </row>
    <row r="410" spans="1:9" x14ac:dyDescent="0.3">
      <c r="A410" s="71">
        <v>408</v>
      </c>
      <c r="B410" t="s">
        <v>260</v>
      </c>
      <c r="C410" t="s">
        <v>370</v>
      </c>
      <c r="D410" t="s">
        <v>170</v>
      </c>
      <c r="E410" t="s">
        <v>237</v>
      </c>
      <c r="F410" t="s">
        <v>171</v>
      </c>
      <c r="G410">
        <v>8.8779872079611201E-6</v>
      </c>
      <c r="H410">
        <v>8.615477103750148E-5</v>
      </c>
      <c r="I410">
        <v>7.7806079046627744E-5</v>
      </c>
    </row>
    <row r="411" spans="1:9" x14ac:dyDescent="0.3">
      <c r="A411" s="71">
        <v>409</v>
      </c>
      <c r="B411" t="s">
        <v>260</v>
      </c>
      <c r="C411" t="s">
        <v>367</v>
      </c>
      <c r="D411" t="s">
        <v>170</v>
      </c>
      <c r="E411" t="s">
        <v>237</v>
      </c>
      <c r="F411" t="s">
        <v>171</v>
      </c>
      <c r="G411">
        <v>6.0285498099490664E-3</v>
      </c>
      <c r="H411">
        <v>3.5546585042610997E-2</v>
      </c>
      <c r="I411">
        <v>3.7185661201804353E-2</v>
      </c>
    </row>
    <row r="412" spans="1:9" x14ac:dyDescent="0.3">
      <c r="A412" s="71">
        <v>410</v>
      </c>
      <c r="B412" t="s">
        <v>260</v>
      </c>
      <c r="C412" t="s">
        <v>369</v>
      </c>
      <c r="D412" t="s">
        <v>170</v>
      </c>
      <c r="E412" t="s">
        <v>237</v>
      </c>
      <c r="F412" t="s">
        <v>171</v>
      </c>
      <c r="G412">
        <v>4.6005418888041228E-5</v>
      </c>
      <c r="H412">
        <v>8.4773156040857361E-4</v>
      </c>
      <c r="I412">
        <v>5.3030780031111853E-4</v>
      </c>
    </row>
    <row r="413" spans="1:9" x14ac:dyDescent="0.3">
      <c r="A413" s="71">
        <v>411</v>
      </c>
      <c r="B413" t="s">
        <v>350</v>
      </c>
      <c r="C413" t="s">
        <v>367</v>
      </c>
      <c r="D413" t="s">
        <v>170</v>
      </c>
      <c r="E413" t="s">
        <v>237</v>
      </c>
      <c r="F413" t="s">
        <v>171</v>
      </c>
      <c r="G413">
        <v>1.8492298312426539E-3</v>
      </c>
      <c r="H413">
        <v>4.9272644341039902E-2</v>
      </c>
      <c r="I413">
        <v>7.228606605405119E-2</v>
      </c>
    </row>
    <row r="414" spans="1:9" x14ac:dyDescent="0.3">
      <c r="A414" s="71">
        <v>412</v>
      </c>
      <c r="B414" t="s">
        <v>351</v>
      </c>
      <c r="C414" t="s">
        <v>371</v>
      </c>
      <c r="D414" t="s">
        <v>170</v>
      </c>
      <c r="E414" t="s">
        <v>37</v>
      </c>
      <c r="F414" t="s">
        <v>171</v>
      </c>
      <c r="G414">
        <v>4.0589158913151334E-3</v>
      </c>
      <c r="H414">
        <v>3.1527654517130833E-2</v>
      </c>
      <c r="I414">
        <v>1.6422274466168649E-2</v>
      </c>
    </row>
    <row r="415" spans="1:9" x14ac:dyDescent="0.3">
      <c r="A415" s="71">
        <v>413</v>
      </c>
      <c r="B415" t="s">
        <v>261</v>
      </c>
      <c r="C415" t="s">
        <v>371</v>
      </c>
      <c r="D415" t="s">
        <v>170</v>
      </c>
      <c r="E415" t="s">
        <v>37</v>
      </c>
      <c r="F415" t="s">
        <v>171</v>
      </c>
      <c r="G415">
        <v>7.9126173715956094E-2</v>
      </c>
      <c r="H415">
        <v>0.75674177901125361</v>
      </c>
      <c r="I415">
        <v>0.49950534506950101</v>
      </c>
    </row>
    <row r="416" spans="1:9" x14ac:dyDescent="0.3">
      <c r="A416" s="71">
        <v>414</v>
      </c>
      <c r="B416" t="s">
        <v>261</v>
      </c>
      <c r="C416" t="s">
        <v>370</v>
      </c>
      <c r="D416" t="s">
        <v>170</v>
      </c>
      <c r="E416" t="s">
        <v>37</v>
      </c>
      <c r="F416" t="s">
        <v>171</v>
      </c>
      <c r="G416">
        <v>6.7875432834713368E-7</v>
      </c>
      <c r="H416">
        <v>6.8006877975710828E-6</v>
      </c>
      <c r="I416">
        <v>8.9472878505735307E-6</v>
      </c>
    </row>
    <row r="417" spans="1:9" x14ac:dyDescent="0.3">
      <c r="A417" s="71">
        <v>415</v>
      </c>
      <c r="B417" t="s">
        <v>261</v>
      </c>
      <c r="C417" t="s">
        <v>367</v>
      </c>
      <c r="D417" t="s">
        <v>170</v>
      </c>
      <c r="E417" t="s">
        <v>37</v>
      </c>
      <c r="F417" t="s">
        <v>171</v>
      </c>
      <c r="G417">
        <v>4.8511918764590668E-4</v>
      </c>
      <c r="H417">
        <v>8.9782088910066887E-4</v>
      </c>
      <c r="I417">
        <v>5.9640216153943027E-4</v>
      </c>
    </row>
    <row r="418" spans="1:9" x14ac:dyDescent="0.3">
      <c r="A418" s="71">
        <v>416</v>
      </c>
      <c r="B418" t="s">
        <v>261</v>
      </c>
      <c r="C418" t="s">
        <v>369</v>
      </c>
      <c r="D418" t="s">
        <v>170</v>
      </c>
      <c r="E418" t="s">
        <v>37</v>
      </c>
      <c r="F418" t="s">
        <v>171</v>
      </c>
      <c r="G418">
        <v>5.3648379881684979E-5</v>
      </c>
      <c r="H418">
        <v>3.4478053533555528E-4</v>
      </c>
      <c r="I418">
        <v>3.3157922783172959E-4</v>
      </c>
    </row>
    <row r="419" spans="1:9" x14ac:dyDescent="0.3">
      <c r="A419" s="71">
        <v>417</v>
      </c>
      <c r="B419" t="s">
        <v>262</v>
      </c>
      <c r="C419" t="s">
        <v>371</v>
      </c>
      <c r="D419" t="s">
        <v>170</v>
      </c>
      <c r="E419" t="s">
        <v>37</v>
      </c>
      <c r="F419" t="s">
        <v>171</v>
      </c>
      <c r="G419">
        <v>0.72201278248733147</v>
      </c>
      <c r="H419">
        <v>3.355881590961669</v>
      </c>
      <c r="I419">
        <v>2.4269233447472569</v>
      </c>
    </row>
    <row r="420" spans="1:9" x14ac:dyDescent="0.3">
      <c r="A420" s="71">
        <v>418</v>
      </c>
      <c r="B420" t="s">
        <v>262</v>
      </c>
      <c r="C420" t="s">
        <v>370</v>
      </c>
      <c r="D420" t="s">
        <v>170</v>
      </c>
      <c r="E420" t="s">
        <v>37</v>
      </c>
      <c r="F420" t="s">
        <v>171</v>
      </c>
      <c r="G420">
        <v>0.14448021758922469</v>
      </c>
      <c r="H420">
        <v>1.381850546063438</v>
      </c>
      <c r="I420">
        <v>1.2622205505251249</v>
      </c>
    </row>
    <row r="421" spans="1:9" x14ac:dyDescent="0.3">
      <c r="A421" s="71">
        <v>419</v>
      </c>
      <c r="B421" t="s">
        <v>262</v>
      </c>
      <c r="C421" t="s">
        <v>367</v>
      </c>
      <c r="D421" t="s">
        <v>170</v>
      </c>
      <c r="E421" t="s">
        <v>37</v>
      </c>
      <c r="F421" t="s">
        <v>171</v>
      </c>
      <c r="G421">
        <v>1.9809317021608519</v>
      </c>
      <c r="H421">
        <v>2.4623036711363451</v>
      </c>
      <c r="I421">
        <v>2.0459033265407962</v>
      </c>
    </row>
    <row r="422" spans="1:9" x14ac:dyDescent="0.3">
      <c r="A422" s="71">
        <v>420</v>
      </c>
      <c r="B422" t="s">
        <v>262</v>
      </c>
      <c r="C422" t="s">
        <v>369</v>
      </c>
      <c r="D422" t="s">
        <v>170</v>
      </c>
      <c r="E422" t="s">
        <v>37</v>
      </c>
      <c r="F422" t="s">
        <v>171</v>
      </c>
      <c r="G422">
        <v>1.141887313663325E-3</v>
      </c>
      <c r="H422">
        <v>8.8929975712942217E-3</v>
      </c>
      <c r="I422">
        <v>4.5767591145289548E-2</v>
      </c>
    </row>
    <row r="423" spans="1:9" x14ac:dyDescent="0.3">
      <c r="A423" s="71">
        <v>421</v>
      </c>
      <c r="B423" t="s">
        <v>408</v>
      </c>
      <c r="C423" t="s">
        <v>370</v>
      </c>
      <c r="D423" t="s">
        <v>170</v>
      </c>
      <c r="E423" t="s">
        <v>37</v>
      </c>
      <c r="F423" t="s">
        <v>171</v>
      </c>
      <c r="G423">
        <v>6.090158239619363E-8</v>
      </c>
      <c r="H423">
        <v>4.264112344650881E-7</v>
      </c>
      <c r="I423">
        <v>7.6003503714347295E-7</v>
      </c>
    </row>
    <row r="424" spans="1:9" x14ac:dyDescent="0.3">
      <c r="A424" s="71">
        <v>422</v>
      </c>
      <c r="B424" t="s">
        <v>352</v>
      </c>
      <c r="C424" t="s">
        <v>371</v>
      </c>
      <c r="D424" t="s">
        <v>170</v>
      </c>
      <c r="E424" t="s">
        <v>37</v>
      </c>
      <c r="F424" t="s">
        <v>171</v>
      </c>
      <c r="G424">
        <v>7.3414715267837482E-4</v>
      </c>
      <c r="H424">
        <v>3.783914783955697E-3</v>
      </c>
      <c r="I424">
        <v>3.8239021645106101E-3</v>
      </c>
    </row>
    <row r="425" spans="1:9" x14ac:dyDescent="0.3">
      <c r="A425" s="71">
        <v>423</v>
      </c>
      <c r="B425" t="s">
        <v>353</v>
      </c>
      <c r="C425" t="s">
        <v>367</v>
      </c>
      <c r="D425" t="s">
        <v>170</v>
      </c>
      <c r="E425" t="s">
        <v>237</v>
      </c>
      <c r="F425" t="s">
        <v>171</v>
      </c>
      <c r="G425">
        <v>7.2104273931147059E-2</v>
      </c>
      <c r="H425">
        <v>1.921199625530591</v>
      </c>
      <c r="I425">
        <v>2.8185130305578419</v>
      </c>
    </row>
    <row r="426" spans="1:9" x14ac:dyDescent="0.3">
      <c r="A426" s="71">
        <v>424</v>
      </c>
      <c r="B426" t="s">
        <v>275</v>
      </c>
      <c r="C426" t="s">
        <v>371</v>
      </c>
      <c r="D426" t="s">
        <v>170</v>
      </c>
      <c r="E426" t="s">
        <v>37</v>
      </c>
      <c r="F426" t="s">
        <v>171</v>
      </c>
      <c r="G426">
        <v>6.8649749514151596E-3</v>
      </c>
      <c r="H426">
        <v>5.8421772914960417E-2</v>
      </c>
      <c r="I426">
        <v>6.7281049647982955E-2</v>
      </c>
    </row>
    <row r="427" spans="1:9" x14ac:dyDescent="0.3">
      <c r="A427" s="71">
        <v>425</v>
      </c>
      <c r="B427" t="s">
        <v>275</v>
      </c>
      <c r="C427" t="s">
        <v>370</v>
      </c>
      <c r="D427" t="s">
        <v>170</v>
      </c>
      <c r="E427" t="s">
        <v>37</v>
      </c>
      <c r="F427" t="s">
        <v>171</v>
      </c>
      <c r="G427">
        <v>8.9122654899702606E-9</v>
      </c>
      <c r="H427">
        <v>8.6487418232060935E-8</v>
      </c>
      <c r="I427">
        <v>7.8106491590292409E-8</v>
      </c>
    </row>
    <row r="428" spans="1:9" x14ac:dyDescent="0.3">
      <c r="A428" s="71">
        <v>426</v>
      </c>
      <c r="B428" t="s">
        <v>275</v>
      </c>
      <c r="C428" t="s">
        <v>367</v>
      </c>
      <c r="D428" t="s">
        <v>170</v>
      </c>
      <c r="E428" t="s">
        <v>37</v>
      </c>
      <c r="F428" t="s">
        <v>171</v>
      </c>
      <c r="G428">
        <v>9.6098824735877221E-5</v>
      </c>
      <c r="H428">
        <v>2.7127789637311912E-4</v>
      </c>
      <c r="I428">
        <v>3.0643404681847852E-4</v>
      </c>
    </row>
    <row r="429" spans="1:9" x14ac:dyDescent="0.3">
      <c r="A429" s="71">
        <v>427</v>
      </c>
      <c r="B429" t="s">
        <v>275</v>
      </c>
      <c r="C429" t="s">
        <v>369</v>
      </c>
      <c r="D429" t="s">
        <v>170</v>
      </c>
      <c r="E429" t="s">
        <v>37</v>
      </c>
      <c r="F429" t="s">
        <v>171</v>
      </c>
      <c r="G429">
        <v>6.1891561434086481E-7</v>
      </c>
      <c r="H429">
        <v>5.7705481788152329E-6</v>
      </c>
      <c r="I429">
        <v>5.1723839722301301E-6</v>
      </c>
    </row>
    <row r="430" spans="1:9" x14ac:dyDescent="0.3">
      <c r="A430" s="71">
        <v>428</v>
      </c>
      <c r="B430" t="s">
        <v>360</v>
      </c>
      <c r="C430" t="s">
        <v>371</v>
      </c>
      <c r="D430" t="s">
        <v>170</v>
      </c>
      <c r="E430" t="s">
        <v>37</v>
      </c>
      <c r="F430" t="s">
        <v>171</v>
      </c>
      <c r="G430">
        <v>8.042689237308949E-2</v>
      </c>
      <c r="H430">
        <v>0.48646132938087988</v>
      </c>
      <c r="I430">
        <v>0.54378588886181423</v>
      </c>
    </row>
    <row r="431" spans="1:9" x14ac:dyDescent="0.3">
      <c r="A431" s="71">
        <v>429</v>
      </c>
      <c r="B431" t="s">
        <v>361</v>
      </c>
      <c r="C431" t="s">
        <v>367</v>
      </c>
      <c r="D431" t="s">
        <v>170</v>
      </c>
      <c r="E431" t="s">
        <v>237</v>
      </c>
      <c r="F431" t="s">
        <v>171</v>
      </c>
      <c r="G431">
        <v>4.3202161621939423E-3</v>
      </c>
      <c r="H431">
        <v>8.4229250032154035E-2</v>
      </c>
      <c r="I431">
        <v>9.5756242306738723E-2</v>
      </c>
    </row>
    <row r="432" spans="1:9" x14ac:dyDescent="0.3">
      <c r="A432" s="71">
        <v>430</v>
      </c>
      <c r="B432" t="s">
        <v>362</v>
      </c>
      <c r="C432" t="s">
        <v>367</v>
      </c>
      <c r="D432" t="s">
        <v>170</v>
      </c>
      <c r="E432" t="s">
        <v>237</v>
      </c>
      <c r="F432" t="s">
        <v>171</v>
      </c>
      <c r="G432">
        <v>2.374552742506254E-2</v>
      </c>
      <c r="H432">
        <v>0.39530171551216459</v>
      </c>
      <c r="I432">
        <v>0.23434041912796669</v>
      </c>
    </row>
    <row r="433" spans="1:9" x14ac:dyDescent="0.3">
      <c r="A433" s="71">
        <v>431</v>
      </c>
      <c r="B433" t="s">
        <v>409</v>
      </c>
      <c r="C433" t="s">
        <v>186</v>
      </c>
      <c r="D433" t="s">
        <v>176</v>
      </c>
      <c r="E433" t="s">
        <v>37</v>
      </c>
      <c r="F433" t="s">
        <v>171</v>
      </c>
      <c r="G433">
        <v>9.7204240120990875</v>
      </c>
      <c r="H433">
        <v>548.89329751534888</v>
      </c>
      <c r="I433">
        <v>323.79836758480229</v>
      </c>
    </row>
    <row r="434" spans="1:9" x14ac:dyDescent="0.3">
      <c r="A434" s="71">
        <v>432</v>
      </c>
      <c r="B434" t="s">
        <v>410</v>
      </c>
      <c r="C434" t="s">
        <v>186</v>
      </c>
      <c r="D434" t="s">
        <v>176</v>
      </c>
      <c r="E434" t="s">
        <v>278</v>
      </c>
      <c r="F434" t="s">
        <v>171</v>
      </c>
      <c r="G434">
        <v>6.0256188649344722E-5</v>
      </c>
      <c r="H434">
        <v>3.1302179776784649E-4</v>
      </c>
      <c r="I434">
        <v>3.7391953820700442E-4</v>
      </c>
    </row>
    <row r="435" spans="1:9" x14ac:dyDescent="0.3">
      <c r="A435" s="71">
        <v>433</v>
      </c>
      <c r="B435" t="s">
        <v>193</v>
      </c>
      <c r="C435" t="s">
        <v>297</v>
      </c>
      <c r="D435" t="s">
        <v>170</v>
      </c>
      <c r="E435" t="s">
        <v>37</v>
      </c>
      <c r="F435" t="s">
        <v>171</v>
      </c>
      <c r="G435">
        <v>1.763082944076727E-10</v>
      </c>
      <c r="H435">
        <v>1.4340307055364539E-9</v>
      </c>
      <c r="I435">
        <v>2.298497080274548E-9</v>
      </c>
    </row>
    <row r="436" spans="1:9" x14ac:dyDescent="0.3">
      <c r="A436" s="71">
        <v>434</v>
      </c>
      <c r="B436" t="s">
        <v>411</v>
      </c>
      <c r="C436" t="s">
        <v>184</v>
      </c>
      <c r="D436" t="s">
        <v>170</v>
      </c>
      <c r="E436" t="s">
        <v>37</v>
      </c>
      <c r="F436" t="s">
        <v>171</v>
      </c>
      <c r="G436">
        <v>1.7387191167934019E-11</v>
      </c>
      <c r="H436">
        <v>1.414214010571987E-10</v>
      </c>
      <c r="I436">
        <v>2.2667344300623969E-10</v>
      </c>
    </row>
    <row r="437" spans="1:9" x14ac:dyDescent="0.3">
      <c r="A437" s="71">
        <v>435</v>
      </c>
      <c r="B437" t="s">
        <v>411</v>
      </c>
      <c r="C437" t="s">
        <v>297</v>
      </c>
      <c r="D437" t="s">
        <v>170</v>
      </c>
      <c r="E437" t="s">
        <v>37</v>
      </c>
      <c r="F437" t="s">
        <v>171</v>
      </c>
      <c r="G437">
        <v>4.0558645189357198E-10</v>
      </c>
      <c r="H437">
        <v>3.2988999608748089E-9</v>
      </c>
      <c r="I437">
        <v>5.2875520014819729E-9</v>
      </c>
    </row>
    <row r="438" spans="1:9" x14ac:dyDescent="0.3">
      <c r="A438" s="71">
        <v>436</v>
      </c>
      <c r="B438" t="s">
        <v>412</v>
      </c>
      <c r="C438" t="s">
        <v>297</v>
      </c>
      <c r="D438" t="s">
        <v>170</v>
      </c>
      <c r="E438" t="s">
        <v>37</v>
      </c>
      <c r="F438" t="s">
        <v>171</v>
      </c>
      <c r="G438">
        <v>2.0356713899499899E-11</v>
      </c>
      <c r="H438">
        <v>1.655744722314075E-10</v>
      </c>
      <c r="I438">
        <v>2.6538653567595062E-10</v>
      </c>
    </row>
    <row r="439" spans="1:9" x14ac:dyDescent="0.3">
      <c r="A439" s="71">
        <v>437</v>
      </c>
      <c r="B439" t="s">
        <v>200</v>
      </c>
      <c r="C439" t="s">
        <v>297</v>
      </c>
      <c r="D439" t="s">
        <v>170</v>
      </c>
      <c r="E439" t="s">
        <v>37</v>
      </c>
      <c r="F439" t="s">
        <v>171</v>
      </c>
      <c r="G439">
        <v>2.7665868861432519E-10</v>
      </c>
      <c r="H439">
        <v>2.2502461133800279E-9</v>
      </c>
      <c r="I439">
        <v>3.6067457278563759E-9</v>
      </c>
    </row>
    <row r="440" spans="1:9" x14ac:dyDescent="0.3">
      <c r="A440" s="71">
        <v>438</v>
      </c>
      <c r="B440" t="s">
        <v>413</v>
      </c>
      <c r="C440" t="s">
        <v>364</v>
      </c>
      <c r="D440" t="s">
        <v>170</v>
      </c>
      <c r="E440" t="s">
        <v>37</v>
      </c>
      <c r="F440" t="s">
        <v>171</v>
      </c>
      <c r="G440">
        <v>1.9552980591612319E-6</v>
      </c>
      <c r="H440">
        <v>1.0035404396052501E-5</v>
      </c>
      <c r="I440">
        <v>6.9833948011684867E-6</v>
      </c>
    </row>
    <row r="441" spans="1:9" x14ac:dyDescent="0.3">
      <c r="A441" s="71">
        <v>439</v>
      </c>
      <c r="B441" t="s">
        <v>235</v>
      </c>
      <c r="C441" t="s">
        <v>179</v>
      </c>
      <c r="D441" t="s">
        <v>170</v>
      </c>
      <c r="E441" t="s">
        <v>37</v>
      </c>
      <c r="F441" t="s">
        <v>171</v>
      </c>
      <c r="G441">
        <v>5.2861221892196858E-3</v>
      </c>
      <c r="H441">
        <v>7.2966637751588695E-2</v>
      </c>
      <c r="I441">
        <v>8.0668438615476915E-2</v>
      </c>
    </row>
    <row r="442" spans="1:9" x14ac:dyDescent="0.3">
      <c r="A442" s="71">
        <v>440</v>
      </c>
      <c r="B442" t="s">
        <v>413</v>
      </c>
      <c r="C442" t="s">
        <v>169</v>
      </c>
      <c r="D442" t="s">
        <v>170</v>
      </c>
      <c r="E442" t="s">
        <v>37</v>
      </c>
      <c r="F442" t="s">
        <v>171</v>
      </c>
      <c r="G442">
        <v>5.7140196850113941E-7</v>
      </c>
      <c r="H442">
        <v>2.9326735285560272E-6</v>
      </c>
      <c r="I442">
        <v>2.0407767561546991E-6</v>
      </c>
    </row>
    <row r="443" spans="1:9" x14ac:dyDescent="0.3">
      <c r="A443" s="71">
        <v>441</v>
      </c>
      <c r="B443" t="s">
        <v>414</v>
      </c>
      <c r="C443" t="s">
        <v>364</v>
      </c>
      <c r="D443" t="s">
        <v>170</v>
      </c>
      <c r="E443" t="s">
        <v>37</v>
      </c>
      <c r="F443" t="s">
        <v>171</v>
      </c>
      <c r="G443">
        <v>4.6244351400201053E-6</v>
      </c>
      <c r="H443">
        <v>2.3734528102250518E-5</v>
      </c>
      <c r="I443">
        <v>1.6516283112880571E-5</v>
      </c>
    </row>
    <row r="444" spans="1:9" x14ac:dyDescent="0.3">
      <c r="A444" s="71">
        <v>442</v>
      </c>
      <c r="B444" t="s">
        <v>415</v>
      </c>
      <c r="C444" t="s">
        <v>364</v>
      </c>
      <c r="D444" t="s">
        <v>170</v>
      </c>
      <c r="E444" t="s">
        <v>37</v>
      </c>
      <c r="F444" t="s">
        <v>171</v>
      </c>
      <c r="G444">
        <v>3.4185093253466403E-5</v>
      </c>
      <c r="H444">
        <v>1.653920697849903E-4</v>
      </c>
      <c r="I444">
        <v>1.3275965300301311E-4</v>
      </c>
    </row>
    <row r="445" spans="1:9" x14ac:dyDescent="0.3">
      <c r="A445" s="71">
        <v>443</v>
      </c>
      <c r="B445" t="s">
        <v>414</v>
      </c>
      <c r="C445" t="s">
        <v>169</v>
      </c>
      <c r="D445" t="s">
        <v>170</v>
      </c>
      <c r="E445" t="s">
        <v>37</v>
      </c>
      <c r="F445" t="s">
        <v>171</v>
      </c>
      <c r="G445">
        <v>1.4211696142530489E-6</v>
      </c>
      <c r="H445">
        <v>7.2940368162157754E-6</v>
      </c>
      <c r="I445">
        <v>5.0757447243939749E-6</v>
      </c>
    </row>
    <row r="446" spans="1:9" x14ac:dyDescent="0.3">
      <c r="A446" s="71">
        <v>444</v>
      </c>
      <c r="B446" t="s">
        <v>247</v>
      </c>
      <c r="C446" t="s">
        <v>179</v>
      </c>
      <c r="D446" t="s">
        <v>170</v>
      </c>
      <c r="E446" t="s">
        <v>37</v>
      </c>
      <c r="F446" t="s">
        <v>171</v>
      </c>
      <c r="G446">
        <v>1.469111595996093E-5</v>
      </c>
      <c r="H446">
        <v>7.107759147612151E-5</v>
      </c>
      <c r="I446">
        <v>5.7053740495274538E-5</v>
      </c>
    </row>
    <row r="447" spans="1:9" x14ac:dyDescent="0.3">
      <c r="A447" s="71">
        <v>445</v>
      </c>
      <c r="B447" t="s">
        <v>414</v>
      </c>
      <c r="C447" t="s">
        <v>179</v>
      </c>
      <c r="D447" t="s">
        <v>170</v>
      </c>
      <c r="E447" t="s">
        <v>37</v>
      </c>
      <c r="F447" t="s">
        <v>171</v>
      </c>
      <c r="G447">
        <v>4.6244351400201053E-6</v>
      </c>
      <c r="H447">
        <v>2.3734528102250518E-5</v>
      </c>
      <c r="I447">
        <v>1.6516283112880571E-5</v>
      </c>
    </row>
    <row r="448" spans="1:9" x14ac:dyDescent="0.3">
      <c r="A448" s="71">
        <v>446</v>
      </c>
      <c r="B448" t="s">
        <v>252</v>
      </c>
      <c r="C448" t="s">
        <v>364</v>
      </c>
      <c r="D448" t="s">
        <v>170</v>
      </c>
      <c r="E448" t="s">
        <v>37</v>
      </c>
      <c r="F448" t="s">
        <v>171</v>
      </c>
      <c r="G448">
        <v>5.7121699150916121E-5</v>
      </c>
      <c r="H448">
        <v>2.761211708600358E-4</v>
      </c>
      <c r="I448">
        <v>2.2164846250656911E-4</v>
      </c>
    </row>
    <row r="449" spans="1:9" x14ac:dyDescent="0.3">
      <c r="A449" s="71">
        <v>447</v>
      </c>
      <c r="B449" t="s">
        <v>413</v>
      </c>
      <c r="C449" t="s">
        <v>179</v>
      </c>
      <c r="D449" t="s">
        <v>170</v>
      </c>
      <c r="E449" t="s">
        <v>37</v>
      </c>
      <c r="F449" t="s">
        <v>171</v>
      </c>
      <c r="G449">
        <v>1.9552980591612319E-6</v>
      </c>
      <c r="H449">
        <v>1.0035404396052501E-5</v>
      </c>
      <c r="I449">
        <v>6.9833948011684867E-6</v>
      </c>
    </row>
    <row r="450" spans="1:9" x14ac:dyDescent="0.3">
      <c r="A450" s="71">
        <v>448</v>
      </c>
      <c r="B450" t="s">
        <v>416</v>
      </c>
      <c r="C450" t="s">
        <v>184</v>
      </c>
      <c r="D450" t="s">
        <v>170</v>
      </c>
      <c r="E450" t="s">
        <v>37</v>
      </c>
      <c r="F450" t="s">
        <v>171</v>
      </c>
      <c r="G450">
        <v>7.6433160013180298E-7</v>
      </c>
      <c r="H450">
        <v>3.5728903408918878E-6</v>
      </c>
      <c r="I450">
        <v>2.664780999150545E-6</v>
      </c>
    </row>
    <row r="451" spans="1:9" x14ac:dyDescent="0.3">
      <c r="A451" s="71">
        <v>449</v>
      </c>
      <c r="B451" t="s">
        <v>417</v>
      </c>
      <c r="C451" t="s">
        <v>184</v>
      </c>
      <c r="D451" t="s">
        <v>170</v>
      </c>
      <c r="E451" t="s">
        <v>37</v>
      </c>
      <c r="F451" t="s">
        <v>171</v>
      </c>
      <c r="G451">
        <v>0</v>
      </c>
      <c r="H451">
        <v>0</v>
      </c>
      <c r="I451">
        <v>0</v>
      </c>
    </row>
    <row r="452" spans="1:9" x14ac:dyDescent="0.3">
      <c r="A452" s="71">
        <v>450</v>
      </c>
      <c r="B452" t="s">
        <v>365</v>
      </c>
      <c r="C452" t="s">
        <v>367</v>
      </c>
      <c r="D452" t="s">
        <v>170</v>
      </c>
      <c r="E452" t="s">
        <v>37</v>
      </c>
      <c r="F452" t="s">
        <v>171</v>
      </c>
      <c r="G452">
        <v>1.5574676435438029E-6</v>
      </c>
      <c r="H452">
        <v>1.1549086655525009E-5</v>
      </c>
      <c r="I452">
        <v>1.837583930585484E-5</v>
      </c>
    </row>
    <row r="453" spans="1:9" x14ac:dyDescent="0.3">
      <c r="A453" s="71">
        <v>451</v>
      </c>
      <c r="B453" t="s">
        <v>9</v>
      </c>
      <c r="C453" t="s">
        <v>370</v>
      </c>
      <c r="D453" t="s">
        <v>170</v>
      </c>
      <c r="E453" t="s">
        <v>278</v>
      </c>
      <c r="F453" t="s">
        <v>171</v>
      </c>
      <c r="G453">
        <v>59.300685083033613</v>
      </c>
      <c r="H453">
        <v>1011.105094961206</v>
      </c>
      <c r="I453">
        <v>808.12668535819171</v>
      </c>
    </row>
    <row r="454" spans="1:9" x14ac:dyDescent="0.3">
      <c r="A454" s="71">
        <v>452</v>
      </c>
      <c r="B454" t="s">
        <v>9</v>
      </c>
      <c r="C454" t="s">
        <v>179</v>
      </c>
      <c r="D454" t="s">
        <v>170</v>
      </c>
      <c r="E454" t="s">
        <v>278</v>
      </c>
      <c r="F454" t="s">
        <v>171</v>
      </c>
      <c r="G454">
        <v>31.812972723372599</v>
      </c>
      <c r="H454">
        <v>6.2304669119659719</v>
      </c>
      <c r="I454">
        <v>6.3386659258389741</v>
      </c>
    </row>
    <row r="455" spans="1:9" x14ac:dyDescent="0.3">
      <c r="A455" s="71">
        <v>453</v>
      </c>
      <c r="B455" t="s">
        <v>9</v>
      </c>
      <c r="C455" t="s">
        <v>369</v>
      </c>
      <c r="D455" t="s">
        <v>170</v>
      </c>
      <c r="E455" t="s">
        <v>278</v>
      </c>
      <c r="F455" t="s">
        <v>171</v>
      </c>
      <c r="G455">
        <v>7149.1593842455404</v>
      </c>
      <c r="H455">
        <v>26068.08944015775</v>
      </c>
      <c r="I455">
        <v>229838.95736990849</v>
      </c>
    </row>
    <row r="456" spans="1:9" x14ac:dyDescent="0.3">
      <c r="A456" s="71">
        <v>454</v>
      </c>
      <c r="B456" t="s">
        <v>9</v>
      </c>
      <c r="C456" t="s">
        <v>367</v>
      </c>
      <c r="D456" t="s">
        <v>170</v>
      </c>
      <c r="E456" t="s">
        <v>278</v>
      </c>
      <c r="F456" t="s">
        <v>171</v>
      </c>
      <c r="G456">
        <v>59.506898268526513</v>
      </c>
      <c r="H456">
        <v>19.169200509932889</v>
      </c>
      <c r="I456">
        <v>15.98299703551494</v>
      </c>
    </row>
    <row r="457" spans="1:9" x14ac:dyDescent="0.3">
      <c r="A457" s="71">
        <v>455</v>
      </c>
      <c r="B457" t="s">
        <v>418</v>
      </c>
      <c r="C457" t="s">
        <v>186</v>
      </c>
      <c r="D457" t="s">
        <v>176</v>
      </c>
      <c r="E457" t="s">
        <v>37</v>
      </c>
      <c r="F457" t="s">
        <v>171</v>
      </c>
      <c r="G457">
        <v>7.0962733501829758E-2</v>
      </c>
      <c r="H457">
        <v>5.238251100027143</v>
      </c>
      <c r="I457">
        <v>9.5820961864077248</v>
      </c>
    </row>
    <row r="458" spans="1:9" x14ac:dyDescent="0.3">
      <c r="A458" s="71">
        <v>456</v>
      </c>
      <c r="B458" t="s">
        <v>11</v>
      </c>
      <c r="C458" t="s">
        <v>186</v>
      </c>
      <c r="D458" t="s">
        <v>176</v>
      </c>
      <c r="E458" t="s">
        <v>37</v>
      </c>
      <c r="F458" t="s">
        <v>171</v>
      </c>
      <c r="G458">
        <v>3.8269188363848179</v>
      </c>
      <c r="H458">
        <v>282.49140480671008</v>
      </c>
      <c r="I458">
        <v>516.74877028196181</v>
      </c>
    </row>
    <row r="459" spans="1:9" x14ac:dyDescent="0.3">
      <c r="A459" s="71">
        <v>457</v>
      </c>
      <c r="B459" t="s">
        <v>418</v>
      </c>
      <c r="C459" t="s">
        <v>312</v>
      </c>
      <c r="D459" t="s">
        <v>170</v>
      </c>
      <c r="E459" t="s">
        <v>37</v>
      </c>
      <c r="F459" t="s">
        <v>171</v>
      </c>
      <c r="G459">
        <v>1.477495049641583E-5</v>
      </c>
      <c r="H459">
        <v>1.1382554217447691E-4</v>
      </c>
      <c r="I459">
        <v>1.5025714865986889E-4</v>
      </c>
    </row>
    <row r="460" spans="1:9" x14ac:dyDescent="0.3">
      <c r="A460" s="71">
        <v>458</v>
      </c>
      <c r="B460" t="s">
        <v>11</v>
      </c>
      <c r="C460" t="s">
        <v>312</v>
      </c>
      <c r="D460" t="s">
        <v>170</v>
      </c>
      <c r="E460" t="s">
        <v>37</v>
      </c>
      <c r="F460" t="s">
        <v>171</v>
      </c>
      <c r="G460">
        <v>5.1895942862082142E-2</v>
      </c>
      <c r="H460">
        <v>0.18431849699620301</v>
      </c>
      <c r="I460">
        <v>4.389937547206106</v>
      </c>
    </row>
    <row r="461" spans="1:9" x14ac:dyDescent="0.3">
      <c r="A461" s="71">
        <v>459</v>
      </c>
      <c r="B461" t="s">
        <v>419</v>
      </c>
      <c r="C461" t="s">
        <v>312</v>
      </c>
      <c r="D461" t="s">
        <v>170</v>
      </c>
      <c r="E461" t="s">
        <v>37</v>
      </c>
      <c r="F461" t="s">
        <v>171</v>
      </c>
      <c r="G461">
        <v>6.0713605716977192E-5</v>
      </c>
      <c r="H461">
        <v>3.9549432826252982E-4</v>
      </c>
      <c r="I461">
        <v>3.8017387337628821E-4</v>
      </c>
    </row>
    <row r="462" spans="1:9" x14ac:dyDescent="0.3">
      <c r="A462" s="71">
        <v>460</v>
      </c>
      <c r="B462" t="s">
        <v>420</v>
      </c>
      <c r="C462" t="s">
        <v>175</v>
      </c>
      <c r="D462" t="s">
        <v>176</v>
      </c>
      <c r="E462" t="s">
        <v>37</v>
      </c>
      <c r="F462" t="s">
        <v>171</v>
      </c>
      <c r="G462">
        <v>3.3521221369565251E-10</v>
      </c>
      <c r="H462">
        <v>3.655235740842119E-9</v>
      </c>
      <c r="I462">
        <v>2.5832761406922219E-9</v>
      </c>
    </row>
    <row r="463" spans="1:9" x14ac:dyDescent="0.3">
      <c r="A463" s="71">
        <v>461</v>
      </c>
      <c r="B463" t="s">
        <v>421</v>
      </c>
      <c r="C463" t="s">
        <v>281</v>
      </c>
      <c r="D463" t="s">
        <v>176</v>
      </c>
      <c r="E463" t="s">
        <v>37</v>
      </c>
      <c r="F463" t="s">
        <v>171</v>
      </c>
      <c r="G463">
        <v>5.1357180197684534E-3</v>
      </c>
      <c r="H463">
        <v>7.9833820455423821</v>
      </c>
      <c r="I463">
        <v>2.0358118012140212</v>
      </c>
    </row>
    <row r="464" spans="1:9" x14ac:dyDescent="0.3">
      <c r="A464" s="71">
        <v>462</v>
      </c>
      <c r="B464" t="s">
        <v>378</v>
      </c>
      <c r="C464" t="s">
        <v>297</v>
      </c>
      <c r="D464" t="s">
        <v>170</v>
      </c>
      <c r="E464" t="s">
        <v>37</v>
      </c>
      <c r="F464" t="s">
        <v>171</v>
      </c>
      <c r="G464">
        <v>8.5094936574926314E-8</v>
      </c>
      <c r="H464">
        <v>3.997538954695243E-7</v>
      </c>
      <c r="I464">
        <v>5.0617762546866689E-7</v>
      </c>
    </row>
    <row r="465" spans="1:9" x14ac:dyDescent="0.3">
      <c r="A465" s="71">
        <v>463</v>
      </c>
      <c r="B465" t="s">
        <v>422</v>
      </c>
      <c r="C465" t="s">
        <v>370</v>
      </c>
      <c r="D465" t="s">
        <v>170</v>
      </c>
      <c r="E465" t="s">
        <v>37</v>
      </c>
      <c r="F465" t="s">
        <v>171</v>
      </c>
      <c r="G465">
        <v>0.1044570555746127</v>
      </c>
      <c r="H465">
        <v>1.817277924031201E-2</v>
      </c>
      <c r="I465">
        <v>1.8117902236720902E-2</v>
      </c>
    </row>
    <row r="466" spans="1:9" x14ac:dyDescent="0.3">
      <c r="A466" s="71">
        <v>464</v>
      </c>
      <c r="B466" t="s">
        <v>423</v>
      </c>
      <c r="C466" t="s">
        <v>175</v>
      </c>
      <c r="D466" t="s">
        <v>176</v>
      </c>
      <c r="E466" t="s">
        <v>208</v>
      </c>
      <c r="F466" t="s">
        <v>171</v>
      </c>
      <c r="G466">
        <v>4.9886215214895424</v>
      </c>
      <c r="H466">
        <v>110.9064523606903</v>
      </c>
      <c r="I466">
        <v>171.4832901933863</v>
      </c>
    </row>
    <row r="467" spans="1:9" x14ac:dyDescent="0.3">
      <c r="A467" s="71">
        <v>465</v>
      </c>
      <c r="B467" t="s">
        <v>424</v>
      </c>
      <c r="C467" t="s">
        <v>186</v>
      </c>
      <c r="D467" t="s">
        <v>176</v>
      </c>
      <c r="E467" t="s">
        <v>208</v>
      </c>
      <c r="F467" t="s">
        <v>171</v>
      </c>
      <c r="G467">
        <v>45.614773288529683</v>
      </c>
      <c r="H467">
        <v>969.84818124224557</v>
      </c>
      <c r="I467">
        <v>706.15235787180029</v>
      </c>
    </row>
    <row r="468" spans="1:9" x14ac:dyDescent="0.3">
      <c r="A468" s="71">
        <v>466</v>
      </c>
      <c r="B468" t="s">
        <v>425</v>
      </c>
      <c r="C468" t="s">
        <v>281</v>
      </c>
      <c r="D468" t="s">
        <v>176</v>
      </c>
      <c r="E468" t="s">
        <v>208</v>
      </c>
      <c r="F468" t="s">
        <v>171</v>
      </c>
      <c r="G468">
        <v>663.69323997711626</v>
      </c>
      <c r="H468">
        <v>3126.125654369624</v>
      </c>
      <c r="I468">
        <v>20234.48262332939</v>
      </c>
    </row>
    <row r="469" spans="1:9" x14ac:dyDescent="0.3">
      <c r="A469" s="71">
        <v>467</v>
      </c>
      <c r="B469" t="s">
        <v>426</v>
      </c>
      <c r="C469" t="s">
        <v>186</v>
      </c>
      <c r="D469" t="s">
        <v>176</v>
      </c>
      <c r="E469" t="s">
        <v>208</v>
      </c>
      <c r="F469" t="s">
        <v>171</v>
      </c>
      <c r="G469">
        <v>7.6197432156387892</v>
      </c>
      <c r="H469">
        <v>14.916154660851131</v>
      </c>
      <c r="I469">
        <v>14.68280315224524</v>
      </c>
    </row>
    <row r="470" spans="1:9" x14ac:dyDescent="0.3">
      <c r="A470" s="71">
        <v>468</v>
      </c>
      <c r="B470" t="s">
        <v>427</v>
      </c>
      <c r="C470" t="s">
        <v>297</v>
      </c>
      <c r="D470" t="s">
        <v>170</v>
      </c>
      <c r="E470" t="s">
        <v>37</v>
      </c>
      <c r="F470" t="s">
        <v>171</v>
      </c>
      <c r="G470">
        <v>1.8275361649194459E-17</v>
      </c>
      <c r="H470">
        <v>4.3576310883164878E-17</v>
      </c>
      <c r="I470">
        <v>3.8175259045565722E-17</v>
      </c>
    </row>
    <row r="471" spans="1:9" x14ac:dyDescent="0.3">
      <c r="A471" s="71">
        <v>469</v>
      </c>
      <c r="B471" t="s">
        <v>427</v>
      </c>
      <c r="C471" t="s">
        <v>179</v>
      </c>
      <c r="D471" t="s">
        <v>170</v>
      </c>
      <c r="E471" t="s">
        <v>37</v>
      </c>
      <c r="F471" t="s">
        <v>171</v>
      </c>
      <c r="G471">
        <v>5.2565701634401868E-17</v>
      </c>
      <c r="H471">
        <v>1.239631883439544E-16</v>
      </c>
      <c r="I471">
        <v>1.4791137140402901E-16</v>
      </c>
    </row>
    <row r="472" spans="1:9" x14ac:dyDescent="0.3">
      <c r="A472" s="71">
        <v>470</v>
      </c>
      <c r="B472" t="s">
        <v>427</v>
      </c>
      <c r="C472" t="s">
        <v>367</v>
      </c>
      <c r="D472" t="s">
        <v>170</v>
      </c>
      <c r="E472" t="s">
        <v>37</v>
      </c>
      <c r="F472" t="s">
        <v>171</v>
      </c>
      <c r="G472">
        <v>2.155699751454901E-19</v>
      </c>
      <c r="H472">
        <v>5.0835233977580565E-19</v>
      </c>
      <c r="I472">
        <v>6.0702366055356151E-19</v>
      </c>
    </row>
    <row r="473" spans="1:9" x14ac:dyDescent="0.3">
      <c r="A473" s="71">
        <v>471</v>
      </c>
      <c r="B473" t="s">
        <v>290</v>
      </c>
      <c r="C473" t="s">
        <v>175</v>
      </c>
      <c r="D473" t="s">
        <v>176</v>
      </c>
      <c r="E473" t="s">
        <v>278</v>
      </c>
      <c r="F473" t="s">
        <v>171</v>
      </c>
      <c r="G473">
        <v>5.148548543009572E-2</v>
      </c>
      <c r="H473">
        <v>0.2818165187405523</v>
      </c>
      <c r="I473">
        <v>0.39011201501898279</v>
      </c>
    </row>
    <row r="474" spans="1:9" x14ac:dyDescent="0.3">
      <c r="A474" s="71">
        <v>472</v>
      </c>
      <c r="B474" t="s">
        <v>428</v>
      </c>
      <c r="C474" t="s">
        <v>293</v>
      </c>
      <c r="D474" t="s">
        <v>176</v>
      </c>
      <c r="E474" t="s">
        <v>208</v>
      </c>
      <c r="F474" t="s">
        <v>171</v>
      </c>
      <c r="G474">
        <v>144.39775869995319</v>
      </c>
      <c r="H474">
        <v>1420.4598181049521</v>
      </c>
      <c r="I474">
        <v>3083.546377166821</v>
      </c>
    </row>
    <row r="475" spans="1:9" x14ac:dyDescent="0.3">
      <c r="A475" s="71">
        <v>473</v>
      </c>
      <c r="B475" t="s">
        <v>429</v>
      </c>
      <c r="C475" t="s">
        <v>293</v>
      </c>
      <c r="D475" t="s">
        <v>176</v>
      </c>
      <c r="E475" t="s">
        <v>208</v>
      </c>
      <c r="F475" t="s">
        <v>171</v>
      </c>
      <c r="G475">
        <v>1.194181331322713</v>
      </c>
      <c r="H475">
        <v>2.8589193208069439</v>
      </c>
      <c r="I475">
        <v>2.2947692050849922</v>
      </c>
    </row>
    <row r="476" spans="1:9" x14ac:dyDescent="0.3">
      <c r="A476" s="71">
        <v>474</v>
      </c>
      <c r="B476" t="s">
        <v>430</v>
      </c>
      <c r="C476" t="s">
        <v>369</v>
      </c>
      <c r="D476" t="s">
        <v>170</v>
      </c>
      <c r="E476" t="s">
        <v>37</v>
      </c>
      <c r="F476" t="s">
        <v>171</v>
      </c>
      <c r="G476">
        <v>0</v>
      </c>
      <c r="H476">
        <v>0</v>
      </c>
      <c r="I476">
        <v>0</v>
      </c>
    </row>
    <row r="477" spans="1:9" x14ac:dyDescent="0.3">
      <c r="A477" s="71">
        <v>475</v>
      </c>
      <c r="B477" t="s">
        <v>409</v>
      </c>
      <c r="C477" t="s">
        <v>369</v>
      </c>
      <c r="D477" t="s">
        <v>170</v>
      </c>
      <c r="E477" t="s">
        <v>37</v>
      </c>
      <c r="F477" t="s">
        <v>171</v>
      </c>
      <c r="G477">
        <v>0</v>
      </c>
      <c r="H477">
        <v>0</v>
      </c>
      <c r="I477">
        <v>0</v>
      </c>
    </row>
    <row r="478" spans="1:9" x14ac:dyDescent="0.3">
      <c r="A478" s="71">
        <v>476</v>
      </c>
      <c r="B478" t="s">
        <v>413</v>
      </c>
      <c r="C478" t="s">
        <v>369</v>
      </c>
      <c r="D478" t="s">
        <v>170</v>
      </c>
      <c r="E478" t="s">
        <v>37</v>
      </c>
      <c r="F478" t="s">
        <v>171</v>
      </c>
      <c r="G478">
        <v>0</v>
      </c>
      <c r="H478">
        <v>0</v>
      </c>
      <c r="I478">
        <v>0</v>
      </c>
    </row>
    <row r="479" spans="1:9" x14ac:dyDescent="0.3">
      <c r="A479" s="71">
        <v>477</v>
      </c>
      <c r="B479" t="s">
        <v>431</v>
      </c>
      <c r="C479" t="s">
        <v>312</v>
      </c>
      <c r="D479" t="s">
        <v>170</v>
      </c>
      <c r="E479" t="s">
        <v>37</v>
      </c>
      <c r="F479" t="s">
        <v>171</v>
      </c>
      <c r="G479">
        <v>1.213253857605571E-5</v>
      </c>
      <c r="H479">
        <v>6.1487501337421338E-4</v>
      </c>
      <c r="I479">
        <v>1.714673131464442E-2</v>
      </c>
    </row>
    <row r="480" spans="1:9" x14ac:dyDescent="0.3">
      <c r="A480" s="71">
        <v>478</v>
      </c>
      <c r="B480" t="s">
        <v>432</v>
      </c>
      <c r="C480" t="s">
        <v>312</v>
      </c>
      <c r="D480" t="s">
        <v>170</v>
      </c>
      <c r="E480" t="s">
        <v>37</v>
      </c>
      <c r="F480" t="s">
        <v>171</v>
      </c>
      <c r="G480">
        <v>0</v>
      </c>
      <c r="H480">
        <v>0</v>
      </c>
      <c r="I480">
        <v>0</v>
      </c>
    </row>
    <row r="481" spans="1:9" x14ac:dyDescent="0.3">
      <c r="A481" s="71">
        <v>479</v>
      </c>
      <c r="B481" t="s">
        <v>422</v>
      </c>
      <c r="C481" t="s">
        <v>369</v>
      </c>
      <c r="D481" t="s">
        <v>170</v>
      </c>
      <c r="E481" t="s">
        <v>37</v>
      </c>
      <c r="F481" t="s">
        <v>171</v>
      </c>
      <c r="G481">
        <v>0</v>
      </c>
      <c r="H481">
        <v>0</v>
      </c>
      <c r="I481">
        <v>0</v>
      </c>
    </row>
    <row r="482" spans="1:9" x14ac:dyDescent="0.3">
      <c r="A482" s="71">
        <v>480</v>
      </c>
      <c r="B482" t="s">
        <v>247</v>
      </c>
      <c r="C482" t="s">
        <v>369</v>
      </c>
      <c r="D482" t="s">
        <v>170</v>
      </c>
      <c r="E482" t="s">
        <v>37</v>
      </c>
      <c r="F482" t="s">
        <v>171</v>
      </c>
      <c r="G482">
        <v>3.435591973763143E-6</v>
      </c>
      <c r="H482">
        <v>2.245167411045047E-5</v>
      </c>
      <c r="I482">
        <v>1.8575248830239129E-5</v>
      </c>
    </row>
    <row r="483" spans="1:9" x14ac:dyDescent="0.3">
      <c r="A483" s="71">
        <v>481</v>
      </c>
      <c r="B483" t="s">
        <v>433</v>
      </c>
      <c r="C483" t="s">
        <v>175</v>
      </c>
      <c r="D483" t="s">
        <v>176</v>
      </c>
      <c r="E483" t="s">
        <v>37</v>
      </c>
      <c r="F483" t="s">
        <v>171</v>
      </c>
      <c r="G483">
        <v>4.238530052567175E-2</v>
      </c>
      <c r="H483">
        <v>0.31179152974963698</v>
      </c>
      <c r="I483">
        <v>0.38722449916332902</v>
      </c>
    </row>
    <row r="484" spans="1:9" x14ac:dyDescent="0.3">
      <c r="A484" s="71">
        <v>482</v>
      </c>
      <c r="B484" t="s">
        <v>434</v>
      </c>
      <c r="C484" t="s">
        <v>370</v>
      </c>
      <c r="D484" t="s">
        <v>170</v>
      </c>
      <c r="E484" t="s">
        <v>37</v>
      </c>
      <c r="F484" t="s">
        <v>171</v>
      </c>
      <c r="G484">
        <v>-2.9450573475468559E-24</v>
      </c>
      <c r="H484">
        <v>-1.2436290219763919E-24</v>
      </c>
      <c r="I484">
        <v>-2.2960763506780321E-24</v>
      </c>
    </row>
    <row r="485" spans="1:9" x14ac:dyDescent="0.3">
      <c r="A485" s="71">
        <v>483</v>
      </c>
      <c r="B485" t="s">
        <v>435</v>
      </c>
      <c r="C485" t="s">
        <v>370</v>
      </c>
      <c r="D485" t="s">
        <v>170</v>
      </c>
      <c r="E485" t="s">
        <v>37</v>
      </c>
      <c r="F485" t="s">
        <v>171</v>
      </c>
      <c r="G485">
        <v>-1.7100332285191281E-26</v>
      </c>
      <c r="H485">
        <v>-7.2210713342320709E-27</v>
      </c>
      <c r="I485">
        <v>-1.3332055662253929E-26</v>
      </c>
    </row>
    <row r="486" spans="1:9" x14ac:dyDescent="0.3">
      <c r="A486" s="71">
        <v>484</v>
      </c>
      <c r="B486" t="s">
        <v>436</v>
      </c>
      <c r="C486" t="s">
        <v>370</v>
      </c>
      <c r="D486" t="s">
        <v>170</v>
      </c>
      <c r="E486" t="s">
        <v>37</v>
      </c>
      <c r="F486" t="s">
        <v>171</v>
      </c>
      <c r="G486">
        <v>-3.2300630133352381E-27</v>
      </c>
      <c r="H486">
        <v>-1.363980298367875E-27</v>
      </c>
      <c r="I486">
        <v>-2.518277384411367E-27</v>
      </c>
    </row>
    <row r="487" spans="1:9" x14ac:dyDescent="0.3">
      <c r="A487" s="71">
        <v>485</v>
      </c>
      <c r="B487" t="s">
        <v>437</v>
      </c>
      <c r="C487" t="s">
        <v>370</v>
      </c>
      <c r="D487" t="s">
        <v>170</v>
      </c>
      <c r="E487" t="s">
        <v>37</v>
      </c>
      <c r="F487" t="s">
        <v>171</v>
      </c>
      <c r="G487">
        <v>-1.0830211103768049E-24</v>
      </c>
      <c r="H487">
        <v>-4.5733457454359242E-25</v>
      </c>
      <c r="I487">
        <v>-8.4436358204268889E-25</v>
      </c>
    </row>
    <row r="488" spans="1:9" x14ac:dyDescent="0.3">
      <c r="A488" s="71">
        <v>486</v>
      </c>
      <c r="B488" t="s">
        <v>438</v>
      </c>
      <c r="C488" t="s">
        <v>370</v>
      </c>
      <c r="D488" t="s">
        <v>170</v>
      </c>
      <c r="E488" t="s">
        <v>37</v>
      </c>
      <c r="F488" t="s">
        <v>171</v>
      </c>
      <c r="G488">
        <v>-3.2300629594950111E-25</v>
      </c>
      <c r="H488">
        <v>-1.363980319049993E-25</v>
      </c>
      <c r="I488">
        <v>-2.51827735079345E-25</v>
      </c>
    </row>
    <row r="489" spans="1:9" x14ac:dyDescent="0.3">
      <c r="A489" s="71">
        <v>487</v>
      </c>
      <c r="B489" t="s">
        <v>439</v>
      </c>
      <c r="C489" t="s">
        <v>370</v>
      </c>
      <c r="D489" t="s">
        <v>170</v>
      </c>
      <c r="E489" t="s">
        <v>37</v>
      </c>
      <c r="F489" t="s">
        <v>171</v>
      </c>
      <c r="G489">
        <v>-7.6001477248621262E-25</v>
      </c>
      <c r="H489">
        <v>-3.2093651020174688E-25</v>
      </c>
      <c r="I489">
        <v>-5.9253581142721468E-25</v>
      </c>
    </row>
    <row r="490" spans="1:9" x14ac:dyDescent="0.3">
      <c r="A490" s="71">
        <v>488</v>
      </c>
      <c r="B490" t="s">
        <v>440</v>
      </c>
      <c r="C490" t="s">
        <v>370</v>
      </c>
      <c r="D490" t="s">
        <v>170</v>
      </c>
      <c r="E490" t="s">
        <v>37</v>
      </c>
      <c r="F490" t="s">
        <v>171</v>
      </c>
      <c r="G490">
        <v>-1.009034416958561E-16</v>
      </c>
      <c r="H490">
        <v>-4.2666343758458793E-17</v>
      </c>
      <c r="I490">
        <v>-7.8679087822861622E-17</v>
      </c>
    </row>
    <row r="491" spans="1:9" x14ac:dyDescent="0.3">
      <c r="A491" s="71">
        <v>489</v>
      </c>
      <c r="B491" t="s">
        <v>365</v>
      </c>
      <c r="C491" t="s">
        <v>370</v>
      </c>
      <c r="D491" t="s">
        <v>170</v>
      </c>
      <c r="E491" t="s">
        <v>37</v>
      </c>
      <c r="F491" t="s">
        <v>171</v>
      </c>
      <c r="G491">
        <v>-8.2140235277628869E-18</v>
      </c>
      <c r="H491">
        <v>-3.3472898044482908E-18</v>
      </c>
      <c r="I491">
        <v>-6.3805884960036014E-18</v>
      </c>
    </row>
    <row r="492" spans="1:9" x14ac:dyDescent="0.3">
      <c r="A492" s="71">
        <v>490</v>
      </c>
      <c r="B492" t="s">
        <v>441</v>
      </c>
      <c r="C492" t="s">
        <v>370</v>
      </c>
      <c r="D492" t="s">
        <v>170</v>
      </c>
      <c r="E492" t="s">
        <v>37</v>
      </c>
      <c r="F492" t="s">
        <v>171</v>
      </c>
      <c r="G492">
        <v>6.567528522349167E-27</v>
      </c>
      <c r="H492">
        <v>1.587929217954036E-26</v>
      </c>
      <c r="I492">
        <v>7.6453941185185642E-27</v>
      </c>
    </row>
    <row r="493" spans="1:9" x14ac:dyDescent="0.3">
      <c r="A493" s="71">
        <v>491</v>
      </c>
      <c r="B493" t="s">
        <v>442</v>
      </c>
      <c r="C493" t="s">
        <v>312</v>
      </c>
      <c r="D493" t="s">
        <v>170</v>
      </c>
      <c r="E493" t="s">
        <v>37</v>
      </c>
      <c r="F493" t="s">
        <v>171</v>
      </c>
      <c r="G493">
        <v>3.9616114732395679E-8</v>
      </c>
      <c r="H493">
        <v>2.7720696702180749E-7</v>
      </c>
      <c r="I493">
        <v>2.4407830031667431E-7</v>
      </c>
    </row>
    <row r="494" spans="1:9" x14ac:dyDescent="0.3">
      <c r="A494" s="71">
        <v>492</v>
      </c>
      <c r="B494" t="s">
        <v>443</v>
      </c>
      <c r="C494" t="s">
        <v>312</v>
      </c>
      <c r="D494" t="s">
        <v>170</v>
      </c>
      <c r="E494" t="s">
        <v>37</v>
      </c>
      <c r="F494" t="s">
        <v>171</v>
      </c>
      <c r="G494">
        <v>3.7683203815207017E-8</v>
      </c>
      <c r="H494">
        <v>2.7717694234562229E-7</v>
      </c>
      <c r="I494">
        <v>2.440464067836634E-7</v>
      </c>
    </row>
    <row r="495" spans="1:9" x14ac:dyDescent="0.3">
      <c r="A495" s="71">
        <v>493</v>
      </c>
      <c r="B495" t="s">
        <v>182</v>
      </c>
      <c r="C495" t="s">
        <v>175</v>
      </c>
      <c r="D495" t="s">
        <v>176</v>
      </c>
      <c r="E495" t="s">
        <v>37</v>
      </c>
      <c r="F495" t="s">
        <v>171</v>
      </c>
      <c r="G495">
        <v>0.27885118851534701</v>
      </c>
      <c r="H495">
        <v>6.848128627046618E-2</v>
      </c>
      <c r="I495">
        <v>9.2650286739050916E-2</v>
      </c>
    </row>
    <row r="496" spans="1:9" x14ac:dyDescent="0.3">
      <c r="A496" s="71">
        <v>494</v>
      </c>
      <c r="B496" t="s">
        <v>290</v>
      </c>
      <c r="C496" t="s">
        <v>444</v>
      </c>
      <c r="D496" t="s">
        <v>176</v>
      </c>
      <c r="E496" t="s">
        <v>278</v>
      </c>
      <c r="F496" t="s">
        <v>171</v>
      </c>
      <c r="G496">
        <v>8.3014136888765605E-2</v>
      </c>
      <c r="H496">
        <v>0.7688426087111121</v>
      </c>
      <c r="I496">
        <v>0.69445819141657672</v>
      </c>
    </row>
    <row r="497" spans="1:9" x14ac:dyDescent="0.3">
      <c r="A497" s="71">
        <v>495</v>
      </c>
      <c r="B497" t="s">
        <v>445</v>
      </c>
      <c r="C497" t="s">
        <v>175</v>
      </c>
      <c r="D497" t="s">
        <v>176</v>
      </c>
      <c r="E497" t="s">
        <v>37</v>
      </c>
      <c r="F497" t="s">
        <v>171</v>
      </c>
      <c r="G497">
        <v>5.8528417761076598E-4</v>
      </c>
      <c r="H497">
        <v>2.4251191910555778E-2</v>
      </c>
      <c r="I497">
        <v>9.8800279857016258E-3</v>
      </c>
    </row>
    <row r="498" spans="1:9" x14ac:dyDescent="0.3">
      <c r="A498" s="71">
        <v>496</v>
      </c>
      <c r="B498" t="s">
        <v>446</v>
      </c>
      <c r="C498" t="s">
        <v>175</v>
      </c>
      <c r="D498" t="s">
        <v>176</v>
      </c>
      <c r="E498" t="s">
        <v>37</v>
      </c>
      <c r="F498" t="s">
        <v>171</v>
      </c>
      <c r="G498">
        <v>9.2529618460969596E-8</v>
      </c>
      <c r="H498">
        <v>6.7065127719914976E-5</v>
      </c>
      <c r="I498">
        <v>1.6274964189098571E-5</v>
      </c>
    </row>
    <row r="499" spans="1:9" x14ac:dyDescent="0.3">
      <c r="A499" s="71">
        <v>497</v>
      </c>
      <c r="B499" t="s">
        <v>447</v>
      </c>
      <c r="C499" t="s">
        <v>175</v>
      </c>
      <c r="D499" t="s">
        <v>176</v>
      </c>
      <c r="E499" t="s">
        <v>37</v>
      </c>
      <c r="F499" t="s">
        <v>171</v>
      </c>
      <c r="G499">
        <v>2.3702899718217868E-6</v>
      </c>
      <c r="H499">
        <v>1.181347515778778E-4</v>
      </c>
      <c r="I499">
        <v>4.4647811987612708E-5</v>
      </c>
    </row>
    <row r="500" spans="1:9" x14ac:dyDescent="0.3">
      <c r="A500" s="71">
        <v>498</v>
      </c>
      <c r="B500" t="s">
        <v>320</v>
      </c>
      <c r="C500" t="s">
        <v>175</v>
      </c>
      <c r="D500" t="s">
        <v>176</v>
      </c>
      <c r="E500" t="s">
        <v>37</v>
      </c>
      <c r="F500" t="s">
        <v>171</v>
      </c>
      <c r="G500">
        <v>1.441774672049315</v>
      </c>
      <c r="H500">
        <v>1.415317708493421E-2</v>
      </c>
      <c r="I500">
        <v>2.24577147308678E-2</v>
      </c>
    </row>
    <row r="501" spans="1:9" x14ac:dyDescent="0.3">
      <c r="A501" s="71">
        <v>499</v>
      </c>
      <c r="B501" t="s">
        <v>448</v>
      </c>
      <c r="C501" t="s">
        <v>175</v>
      </c>
      <c r="D501" t="s">
        <v>176</v>
      </c>
      <c r="E501" t="s">
        <v>37</v>
      </c>
      <c r="F501" t="s">
        <v>171</v>
      </c>
      <c r="G501">
        <v>7.8296083415738821E-2</v>
      </c>
      <c r="H501">
        <v>0.48295331427106958</v>
      </c>
      <c r="I501">
        <v>0.45580373884915792</v>
      </c>
    </row>
    <row r="502" spans="1:9" x14ac:dyDescent="0.3">
      <c r="A502" s="71">
        <v>500</v>
      </c>
      <c r="B502" t="s">
        <v>449</v>
      </c>
      <c r="C502" t="s">
        <v>175</v>
      </c>
      <c r="D502" t="s">
        <v>176</v>
      </c>
      <c r="E502" t="s">
        <v>37</v>
      </c>
      <c r="F502" t="s">
        <v>171</v>
      </c>
      <c r="G502">
        <v>8.1603039165874731E-6</v>
      </c>
      <c r="H502">
        <v>3.1510947455785958E-4</v>
      </c>
      <c r="I502">
        <v>1.3239739534262021E-4</v>
      </c>
    </row>
    <row r="503" spans="1:9" x14ac:dyDescent="0.3">
      <c r="A503" s="71">
        <v>501</v>
      </c>
      <c r="B503" t="s">
        <v>450</v>
      </c>
      <c r="C503" t="s">
        <v>175</v>
      </c>
      <c r="D503" t="s">
        <v>176</v>
      </c>
      <c r="E503" t="s">
        <v>37</v>
      </c>
      <c r="F503" t="s">
        <v>171</v>
      </c>
      <c r="G503">
        <v>9.7019916456347199E-5</v>
      </c>
      <c r="H503">
        <v>6.3144372899108742E-4</v>
      </c>
      <c r="I503">
        <v>6.3199775341005225E-4</v>
      </c>
    </row>
    <row r="504" spans="1:9" x14ac:dyDescent="0.3">
      <c r="A504" s="71">
        <v>502</v>
      </c>
      <c r="B504" t="s">
        <v>451</v>
      </c>
      <c r="C504" t="s">
        <v>175</v>
      </c>
      <c r="D504" t="s">
        <v>176</v>
      </c>
      <c r="E504" t="s">
        <v>37</v>
      </c>
      <c r="F504" t="s">
        <v>171</v>
      </c>
      <c r="G504">
        <v>2.76352345049571E-4</v>
      </c>
      <c r="H504">
        <v>1.6317282978704061E-2</v>
      </c>
      <c r="I504">
        <v>5.7974316944965068E-3</v>
      </c>
    </row>
    <row r="505" spans="1:9" x14ac:dyDescent="0.3">
      <c r="A505" s="71">
        <v>503</v>
      </c>
      <c r="B505" t="s">
        <v>452</v>
      </c>
      <c r="C505" t="s">
        <v>175</v>
      </c>
      <c r="D505" t="s">
        <v>176</v>
      </c>
      <c r="E505" t="s">
        <v>37</v>
      </c>
      <c r="F505" t="s">
        <v>171</v>
      </c>
      <c r="G505">
        <v>2.1483812971240761E-4</v>
      </c>
      <c r="H505">
        <v>7.7284578442918094E-3</v>
      </c>
      <c r="I505">
        <v>3.353606579686948E-3</v>
      </c>
    </row>
    <row r="506" spans="1:9" x14ac:dyDescent="0.3">
      <c r="A506" s="71">
        <v>504</v>
      </c>
      <c r="B506" t="s">
        <v>453</v>
      </c>
      <c r="C506" t="s">
        <v>175</v>
      </c>
      <c r="D506" t="s">
        <v>176</v>
      </c>
      <c r="E506" t="s">
        <v>37</v>
      </c>
      <c r="F506" t="s">
        <v>171</v>
      </c>
      <c r="G506">
        <v>7.1902891065305882E-5</v>
      </c>
      <c r="H506">
        <v>2.5198347661400449E-3</v>
      </c>
      <c r="I506">
        <v>1.106865241043687E-3</v>
      </c>
    </row>
    <row r="507" spans="1:9" x14ac:dyDescent="0.3">
      <c r="A507" s="71">
        <v>505</v>
      </c>
      <c r="B507" t="s">
        <v>454</v>
      </c>
      <c r="C507" t="s">
        <v>175</v>
      </c>
      <c r="D507" t="s">
        <v>176</v>
      </c>
      <c r="E507" t="s">
        <v>37</v>
      </c>
      <c r="F507" t="s">
        <v>171</v>
      </c>
      <c r="G507">
        <v>9.6723870603034792E-6</v>
      </c>
      <c r="H507">
        <v>6.1114027751260624E-4</v>
      </c>
      <c r="I507">
        <v>2.1222617055876791E-4</v>
      </c>
    </row>
    <row r="508" spans="1:9" x14ac:dyDescent="0.3">
      <c r="A508" s="71">
        <v>506</v>
      </c>
      <c r="B508" t="s">
        <v>245</v>
      </c>
      <c r="C508" t="s">
        <v>175</v>
      </c>
      <c r="D508" t="s">
        <v>176</v>
      </c>
      <c r="E508" t="s">
        <v>37</v>
      </c>
      <c r="F508" t="s">
        <v>171</v>
      </c>
      <c r="G508">
        <v>1.0291552464199569E-6</v>
      </c>
      <c r="H508">
        <v>7.0667745958675694E-6</v>
      </c>
      <c r="I508">
        <v>9.0948285616678214E-6</v>
      </c>
    </row>
    <row r="509" spans="1:9" x14ac:dyDescent="0.3">
      <c r="A509" s="71">
        <v>507</v>
      </c>
      <c r="B509" t="s">
        <v>455</v>
      </c>
      <c r="C509" t="s">
        <v>175</v>
      </c>
      <c r="D509" t="s">
        <v>176</v>
      </c>
      <c r="E509" t="s">
        <v>37</v>
      </c>
      <c r="F509" t="s">
        <v>171</v>
      </c>
      <c r="G509">
        <v>5.5517770201853663E-8</v>
      </c>
      <c r="H509">
        <v>4.0239075999908168E-5</v>
      </c>
      <c r="I509">
        <v>9.7649783600609126E-6</v>
      </c>
    </row>
    <row r="510" spans="1:9" x14ac:dyDescent="0.3">
      <c r="A510" s="71">
        <v>508</v>
      </c>
      <c r="B510" t="s">
        <v>456</v>
      </c>
      <c r="C510" t="s">
        <v>175</v>
      </c>
      <c r="D510" t="s">
        <v>176</v>
      </c>
      <c r="E510" t="s">
        <v>37</v>
      </c>
      <c r="F510" t="s">
        <v>171</v>
      </c>
      <c r="G510">
        <v>7.4384007470359435E-7</v>
      </c>
      <c r="H510">
        <v>1.2756177406139851E-6</v>
      </c>
      <c r="I510">
        <v>1.0836391804498511E-6</v>
      </c>
    </row>
    <row r="511" spans="1:9" x14ac:dyDescent="0.3">
      <c r="A511" s="71">
        <v>509</v>
      </c>
      <c r="B511" t="s">
        <v>457</v>
      </c>
      <c r="C511" t="s">
        <v>293</v>
      </c>
      <c r="D511" t="s">
        <v>176</v>
      </c>
      <c r="E511" t="s">
        <v>37</v>
      </c>
      <c r="F511" t="s">
        <v>171</v>
      </c>
      <c r="G511">
        <v>-2.6781606748154969E-15</v>
      </c>
      <c r="H511">
        <v>-1.132476160968075E-15</v>
      </c>
      <c r="I511">
        <v>-2.0882924700545831E-15</v>
      </c>
    </row>
    <row r="512" spans="1:9" x14ac:dyDescent="0.3">
      <c r="A512" s="71">
        <v>510</v>
      </c>
      <c r="B512" t="s">
        <v>458</v>
      </c>
      <c r="C512" t="s">
        <v>293</v>
      </c>
      <c r="D512" t="s">
        <v>176</v>
      </c>
      <c r="E512" t="s">
        <v>37</v>
      </c>
      <c r="F512" t="s">
        <v>171</v>
      </c>
      <c r="G512">
        <v>5.2540548767516491E-26</v>
      </c>
      <c r="H512">
        <v>1.2703511257149531E-25</v>
      </c>
      <c r="I512">
        <v>6.1163526151974326E-26</v>
      </c>
    </row>
    <row r="513" spans="1:9" x14ac:dyDescent="0.3">
      <c r="A513" s="71">
        <v>511</v>
      </c>
      <c r="B513" t="s">
        <v>459</v>
      </c>
      <c r="C513" t="s">
        <v>460</v>
      </c>
      <c r="D513" t="s">
        <v>461</v>
      </c>
      <c r="E513" t="s">
        <v>37</v>
      </c>
      <c r="F513" t="s">
        <v>171</v>
      </c>
      <c r="G513">
        <v>1.594075589554474E-2</v>
      </c>
      <c r="H513">
        <v>4.1484134590029607E-3</v>
      </c>
      <c r="I513">
        <v>1.515119048478122E-3</v>
      </c>
    </row>
    <row r="514" spans="1:9" x14ac:dyDescent="0.3">
      <c r="A514" s="71">
        <v>512</v>
      </c>
      <c r="B514" t="s">
        <v>462</v>
      </c>
      <c r="C514" t="s">
        <v>460</v>
      </c>
      <c r="D514" t="s">
        <v>461</v>
      </c>
      <c r="E514" t="s">
        <v>37</v>
      </c>
      <c r="F514" t="s">
        <v>171</v>
      </c>
      <c r="G514">
        <v>38.618784466698337</v>
      </c>
      <c r="H514">
        <v>9.9664718038826621</v>
      </c>
      <c r="I514">
        <v>4.1988328817325522</v>
      </c>
    </row>
    <row r="515" spans="1:9" x14ac:dyDescent="0.3">
      <c r="A515" s="71">
        <v>513</v>
      </c>
      <c r="B515" t="s">
        <v>463</v>
      </c>
      <c r="C515" t="s">
        <v>301</v>
      </c>
      <c r="D515" t="s">
        <v>170</v>
      </c>
      <c r="E515" t="s">
        <v>37</v>
      </c>
      <c r="F515" t="s">
        <v>171</v>
      </c>
      <c r="G515">
        <v>0</v>
      </c>
      <c r="H515">
        <v>0</v>
      </c>
      <c r="I515">
        <v>0</v>
      </c>
    </row>
    <row r="516" spans="1:9" x14ac:dyDescent="0.3">
      <c r="A516" s="71">
        <v>514</v>
      </c>
      <c r="B516" t="s">
        <v>464</v>
      </c>
      <c r="C516" t="s">
        <v>301</v>
      </c>
      <c r="D516" t="s">
        <v>170</v>
      </c>
      <c r="E516" t="s">
        <v>37</v>
      </c>
      <c r="F516" t="s">
        <v>171</v>
      </c>
      <c r="G516">
        <v>0</v>
      </c>
      <c r="H516">
        <v>0</v>
      </c>
      <c r="I516">
        <v>0</v>
      </c>
    </row>
    <row r="517" spans="1:9" x14ac:dyDescent="0.3">
      <c r="A517" s="71">
        <v>515</v>
      </c>
      <c r="B517" t="s">
        <v>465</v>
      </c>
      <c r="C517" t="s">
        <v>301</v>
      </c>
      <c r="D517" t="s">
        <v>170</v>
      </c>
      <c r="E517" t="s">
        <v>37</v>
      </c>
      <c r="F517" t="s">
        <v>171</v>
      </c>
      <c r="G517">
        <v>0</v>
      </c>
      <c r="H517">
        <v>0</v>
      </c>
      <c r="I517">
        <v>0</v>
      </c>
    </row>
    <row r="518" spans="1:9" x14ac:dyDescent="0.3">
      <c r="A518" s="71">
        <v>516</v>
      </c>
      <c r="B518" t="s">
        <v>466</v>
      </c>
      <c r="C518" t="s">
        <v>301</v>
      </c>
      <c r="D518" t="s">
        <v>170</v>
      </c>
      <c r="E518" t="s">
        <v>37</v>
      </c>
      <c r="F518" t="s">
        <v>171</v>
      </c>
      <c r="G518">
        <v>0</v>
      </c>
      <c r="H518">
        <v>0</v>
      </c>
      <c r="I518">
        <v>0</v>
      </c>
    </row>
    <row r="519" spans="1:9" x14ac:dyDescent="0.3">
      <c r="A519" s="71">
        <v>517</v>
      </c>
      <c r="B519" t="s">
        <v>467</v>
      </c>
      <c r="C519" t="s">
        <v>301</v>
      </c>
      <c r="D519" t="s">
        <v>170</v>
      </c>
      <c r="E519" t="s">
        <v>37</v>
      </c>
      <c r="F519" t="s">
        <v>171</v>
      </c>
      <c r="G519">
        <v>0</v>
      </c>
      <c r="H519">
        <v>0</v>
      </c>
      <c r="I519">
        <v>0</v>
      </c>
    </row>
    <row r="520" spans="1:9" x14ac:dyDescent="0.3">
      <c r="A520" s="71">
        <v>518</v>
      </c>
      <c r="B520" t="s">
        <v>468</v>
      </c>
      <c r="C520" t="s">
        <v>301</v>
      </c>
      <c r="D520" t="s">
        <v>170</v>
      </c>
      <c r="E520" t="s">
        <v>37</v>
      </c>
      <c r="F520" t="s">
        <v>171</v>
      </c>
      <c r="G520">
        <v>0</v>
      </c>
      <c r="H520">
        <v>0</v>
      </c>
      <c r="I520">
        <v>0</v>
      </c>
    </row>
    <row r="521" spans="1:9" x14ac:dyDescent="0.3">
      <c r="A521" s="71">
        <v>519</v>
      </c>
      <c r="B521" t="s">
        <v>469</v>
      </c>
      <c r="C521" t="s">
        <v>301</v>
      </c>
      <c r="D521" t="s">
        <v>170</v>
      </c>
      <c r="E521" t="s">
        <v>37</v>
      </c>
      <c r="F521" t="s">
        <v>171</v>
      </c>
      <c r="G521">
        <v>0</v>
      </c>
      <c r="H521">
        <v>0</v>
      </c>
      <c r="I521">
        <v>0</v>
      </c>
    </row>
    <row r="522" spans="1:9" x14ac:dyDescent="0.3">
      <c r="A522" s="71">
        <v>520</v>
      </c>
      <c r="B522" t="s">
        <v>470</v>
      </c>
      <c r="C522" t="s">
        <v>301</v>
      </c>
      <c r="D522" t="s">
        <v>170</v>
      </c>
      <c r="E522" t="s">
        <v>37</v>
      </c>
      <c r="F522" t="s">
        <v>171</v>
      </c>
      <c r="G522">
        <v>0</v>
      </c>
      <c r="H522">
        <v>0</v>
      </c>
      <c r="I522">
        <v>0</v>
      </c>
    </row>
    <row r="523" spans="1:9" x14ac:dyDescent="0.3">
      <c r="A523" s="71">
        <v>521</v>
      </c>
      <c r="B523" t="s">
        <v>471</v>
      </c>
      <c r="C523" t="s">
        <v>301</v>
      </c>
      <c r="D523" t="s">
        <v>170</v>
      </c>
      <c r="E523" t="s">
        <v>37</v>
      </c>
      <c r="F523" t="s">
        <v>171</v>
      </c>
      <c r="G523">
        <v>0</v>
      </c>
      <c r="H523">
        <v>0</v>
      </c>
      <c r="I523">
        <v>0</v>
      </c>
    </row>
    <row r="524" spans="1:9" x14ac:dyDescent="0.3">
      <c r="A524" s="71">
        <v>522</v>
      </c>
      <c r="B524" t="s">
        <v>472</v>
      </c>
      <c r="C524" t="s">
        <v>301</v>
      </c>
      <c r="D524" t="s">
        <v>170</v>
      </c>
      <c r="E524" t="s">
        <v>37</v>
      </c>
      <c r="F524" t="s">
        <v>171</v>
      </c>
      <c r="G524">
        <v>0</v>
      </c>
      <c r="H524">
        <v>0</v>
      </c>
      <c r="I524">
        <v>0</v>
      </c>
    </row>
    <row r="525" spans="1:9" x14ac:dyDescent="0.3">
      <c r="A525" s="71">
        <v>523</v>
      </c>
      <c r="B525" t="s">
        <v>473</v>
      </c>
      <c r="C525" t="s">
        <v>301</v>
      </c>
      <c r="D525" t="s">
        <v>170</v>
      </c>
      <c r="E525" t="s">
        <v>37</v>
      </c>
      <c r="F525" t="s">
        <v>171</v>
      </c>
      <c r="G525">
        <v>0</v>
      </c>
      <c r="H525">
        <v>0</v>
      </c>
      <c r="I525">
        <v>0</v>
      </c>
    </row>
    <row r="526" spans="1:9" x14ac:dyDescent="0.3">
      <c r="A526" s="71">
        <v>524</v>
      </c>
      <c r="B526" t="s">
        <v>474</v>
      </c>
      <c r="C526" t="s">
        <v>186</v>
      </c>
      <c r="D526" t="s">
        <v>176</v>
      </c>
      <c r="E526" t="s">
        <v>37</v>
      </c>
      <c r="F526" t="s">
        <v>171</v>
      </c>
      <c r="G526">
        <v>1.3264407924019299</v>
      </c>
      <c r="H526">
        <v>-5.546046506812</v>
      </c>
      <c r="I526">
        <v>-17.49940376010904</v>
      </c>
    </row>
    <row r="527" spans="1:9" x14ac:dyDescent="0.3">
      <c r="A527" s="71">
        <v>525</v>
      </c>
      <c r="B527" t="s">
        <v>475</v>
      </c>
      <c r="C527" t="s">
        <v>369</v>
      </c>
      <c r="D527" t="s">
        <v>170</v>
      </c>
      <c r="E527" t="s">
        <v>37</v>
      </c>
      <c r="F527" t="s">
        <v>171</v>
      </c>
      <c r="G527">
        <v>0</v>
      </c>
      <c r="H527">
        <v>0</v>
      </c>
      <c r="I527">
        <v>0</v>
      </c>
    </row>
    <row r="528" spans="1:9" x14ac:dyDescent="0.3">
      <c r="A528" s="71">
        <v>526</v>
      </c>
      <c r="B528" t="s">
        <v>409</v>
      </c>
      <c r="C528" t="s">
        <v>312</v>
      </c>
      <c r="D528" t="s">
        <v>170</v>
      </c>
      <c r="E528" t="s">
        <v>37</v>
      </c>
      <c r="F528" t="s">
        <v>171</v>
      </c>
      <c r="G528">
        <v>3.0278802859274699E-5</v>
      </c>
      <c r="H528">
        <v>7.5815503588374199E-5</v>
      </c>
      <c r="I528">
        <v>3.7090137751386048E-5</v>
      </c>
    </row>
    <row r="529" spans="1:9" x14ac:dyDescent="0.3">
      <c r="A529" s="71">
        <v>527</v>
      </c>
      <c r="B529" t="s">
        <v>476</v>
      </c>
      <c r="C529" t="s">
        <v>301</v>
      </c>
      <c r="D529" t="s">
        <v>170</v>
      </c>
      <c r="E529" t="s">
        <v>37</v>
      </c>
      <c r="F529" t="s">
        <v>171</v>
      </c>
      <c r="G529">
        <v>0</v>
      </c>
      <c r="H529">
        <v>0</v>
      </c>
      <c r="I529">
        <v>0</v>
      </c>
    </row>
    <row r="530" spans="1:9" x14ac:dyDescent="0.3">
      <c r="A530" s="71">
        <v>528</v>
      </c>
      <c r="B530" t="s">
        <v>477</v>
      </c>
      <c r="C530" t="s">
        <v>460</v>
      </c>
      <c r="D530" t="s">
        <v>461</v>
      </c>
      <c r="E530" t="s">
        <v>37</v>
      </c>
      <c r="F530" t="s">
        <v>171</v>
      </c>
      <c r="G530">
        <v>1.293202852577261</v>
      </c>
      <c r="H530">
        <v>0.33852747567862418</v>
      </c>
      <c r="I530">
        <v>0.1406685089811491</v>
      </c>
    </row>
    <row r="531" spans="1:9" x14ac:dyDescent="0.3">
      <c r="A531" s="71">
        <v>529</v>
      </c>
      <c r="B531" t="s">
        <v>478</v>
      </c>
      <c r="C531" t="s">
        <v>460</v>
      </c>
      <c r="D531" t="s">
        <v>461</v>
      </c>
      <c r="E531" t="s">
        <v>37</v>
      </c>
      <c r="F531" t="s">
        <v>171</v>
      </c>
      <c r="G531">
        <v>0.1095661923966389</v>
      </c>
      <c r="H531">
        <v>2.878497479019591E-2</v>
      </c>
      <c r="I531">
        <v>1.3006872016317859E-2</v>
      </c>
    </row>
    <row r="532" spans="1:9" x14ac:dyDescent="0.3">
      <c r="A532" s="71">
        <v>530</v>
      </c>
      <c r="B532" t="s">
        <v>479</v>
      </c>
      <c r="C532" t="s">
        <v>175</v>
      </c>
      <c r="D532" t="s">
        <v>176</v>
      </c>
      <c r="E532" t="s">
        <v>37</v>
      </c>
      <c r="F532" t="s">
        <v>171</v>
      </c>
      <c r="G532">
        <v>336.60012942076719</v>
      </c>
      <c r="H532">
        <v>427.59705853075968</v>
      </c>
      <c r="I532">
        <v>365.6477484058687</v>
      </c>
    </row>
    <row r="533" spans="1:9" x14ac:dyDescent="0.3">
      <c r="A533" s="71">
        <v>531</v>
      </c>
      <c r="B533" t="s">
        <v>480</v>
      </c>
      <c r="C533" t="s">
        <v>301</v>
      </c>
      <c r="D533" t="s">
        <v>170</v>
      </c>
      <c r="E533" t="s">
        <v>37</v>
      </c>
      <c r="F533" t="s">
        <v>171</v>
      </c>
      <c r="G533">
        <v>1.163076441479595E-6</v>
      </c>
      <c r="H533">
        <v>3.0832569662908288E-5</v>
      </c>
      <c r="I533">
        <v>4.521922345913313E-5</v>
      </c>
    </row>
    <row r="534" spans="1:9" x14ac:dyDescent="0.3">
      <c r="A534" s="71">
        <v>532</v>
      </c>
      <c r="B534" t="s">
        <v>481</v>
      </c>
      <c r="C534" t="s">
        <v>179</v>
      </c>
      <c r="D534" t="s">
        <v>170</v>
      </c>
      <c r="E534" t="s">
        <v>37</v>
      </c>
      <c r="F534" t="s">
        <v>171</v>
      </c>
      <c r="G534">
        <v>6.5837489718075445E-2</v>
      </c>
      <c r="H534">
        <v>0.59466414674660428</v>
      </c>
      <c r="I534">
        <v>1.1528028803746999</v>
      </c>
    </row>
    <row r="535" spans="1:9" x14ac:dyDescent="0.3">
      <c r="A535" s="71">
        <v>533</v>
      </c>
      <c r="B535" t="s">
        <v>481</v>
      </c>
      <c r="C535" t="s">
        <v>371</v>
      </c>
      <c r="D535" t="s">
        <v>170</v>
      </c>
      <c r="E535" t="s">
        <v>37</v>
      </c>
      <c r="F535" t="s">
        <v>171</v>
      </c>
      <c r="G535">
        <v>4.6144147899188876</v>
      </c>
      <c r="H535">
        <v>46.739229622854097</v>
      </c>
      <c r="I535">
        <v>71.805644814115851</v>
      </c>
    </row>
    <row r="536" spans="1:9" x14ac:dyDescent="0.3">
      <c r="A536" s="71">
        <v>534</v>
      </c>
      <c r="B536" t="s">
        <v>481</v>
      </c>
      <c r="C536" t="s">
        <v>370</v>
      </c>
      <c r="D536" t="s">
        <v>170</v>
      </c>
      <c r="E536" t="s">
        <v>37</v>
      </c>
      <c r="F536" t="s">
        <v>171</v>
      </c>
      <c r="G536">
        <v>0.56684963174002079</v>
      </c>
      <c r="H536">
        <v>2.3573913587046409</v>
      </c>
      <c r="I536">
        <v>2.1495525302435881</v>
      </c>
    </row>
    <row r="537" spans="1:9" x14ac:dyDescent="0.3">
      <c r="A537" s="71">
        <v>535</v>
      </c>
      <c r="B537" t="s">
        <v>481</v>
      </c>
      <c r="C537" t="s">
        <v>367</v>
      </c>
      <c r="D537" t="s">
        <v>170</v>
      </c>
      <c r="E537" t="s">
        <v>37</v>
      </c>
      <c r="F537" t="s">
        <v>171</v>
      </c>
      <c r="G537">
        <v>1.689508583456365</v>
      </c>
      <c r="H537">
        <v>7.8011448171151727</v>
      </c>
      <c r="I537">
        <v>5.8387185547270617</v>
      </c>
    </row>
    <row r="538" spans="1:9" x14ac:dyDescent="0.3">
      <c r="A538" s="71">
        <v>536</v>
      </c>
      <c r="B538" t="s">
        <v>481</v>
      </c>
      <c r="C538" t="s">
        <v>369</v>
      </c>
      <c r="D538" t="s">
        <v>170</v>
      </c>
      <c r="E538" t="s">
        <v>37</v>
      </c>
      <c r="F538" t="s">
        <v>171</v>
      </c>
      <c r="G538">
        <v>2.011873409370461E-5</v>
      </c>
      <c r="H538">
        <v>1.9851205752977199E-4</v>
      </c>
      <c r="I538">
        <v>1.4696995959061321E-4</v>
      </c>
    </row>
    <row r="539" spans="1:9" x14ac:dyDescent="0.3">
      <c r="A539" s="71">
        <v>537</v>
      </c>
      <c r="B539" t="s">
        <v>480</v>
      </c>
      <c r="C539" t="s">
        <v>371</v>
      </c>
      <c r="D539" t="s">
        <v>170</v>
      </c>
      <c r="E539" t="s">
        <v>37</v>
      </c>
      <c r="F539" t="s">
        <v>171</v>
      </c>
      <c r="G539">
        <v>1.2041798042231021E-3</v>
      </c>
      <c r="H539">
        <v>8.4712218555856745E-3</v>
      </c>
      <c r="I539">
        <v>1.553424129005355E-2</v>
      </c>
    </row>
    <row r="540" spans="1:9" x14ac:dyDescent="0.3">
      <c r="A540" s="71">
        <v>538</v>
      </c>
      <c r="B540" t="s">
        <v>482</v>
      </c>
      <c r="C540" t="s">
        <v>312</v>
      </c>
      <c r="D540" t="s">
        <v>170</v>
      </c>
      <c r="E540" t="s">
        <v>37</v>
      </c>
      <c r="F540" t="s">
        <v>171</v>
      </c>
      <c r="G540">
        <v>0</v>
      </c>
      <c r="H540">
        <v>0</v>
      </c>
      <c r="I540">
        <v>0</v>
      </c>
    </row>
    <row r="541" spans="1:9" x14ac:dyDescent="0.3">
      <c r="A541" s="71">
        <v>539</v>
      </c>
      <c r="B541" t="s">
        <v>482</v>
      </c>
      <c r="C541" t="s">
        <v>367</v>
      </c>
      <c r="D541" t="s">
        <v>170</v>
      </c>
      <c r="E541" t="s">
        <v>37</v>
      </c>
      <c r="F541" t="s">
        <v>171</v>
      </c>
      <c r="G541">
        <v>0</v>
      </c>
      <c r="H541">
        <v>0</v>
      </c>
      <c r="I541">
        <v>0</v>
      </c>
    </row>
    <row r="542" spans="1:9" x14ac:dyDescent="0.3">
      <c r="A542" s="71">
        <v>540</v>
      </c>
      <c r="B542" t="s">
        <v>483</v>
      </c>
      <c r="C542" t="s">
        <v>367</v>
      </c>
      <c r="D542" t="s">
        <v>170</v>
      </c>
      <c r="E542" t="s">
        <v>37</v>
      </c>
      <c r="F542" t="s">
        <v>171</v>
      </c>
      <c r="G542">
        <v>0</v>
      </c>
      <c r="H542">
        <v>0</v>
      </c>
      <c r="I542">
        <v>0</v>
      </c>
    </row>
    <row r="543" spans="1:9" x14ac:dyDescent="0.3">
      <c r="A543" s="71">
        <v>541</v>
      </c>
      <c r="B543" t="s">
        <v>484</v>
      </c>
      <c r="C543" t="s">
        <v>184</v>
      </c>
      <c r="D543" t="s">
        <v>170</v>
      </c>
      <c r="E543" t="s">
        <v>37</v>
      </c>
      <c r="F543" t="s">
        <v>171</v>
      </c>
      <c r="G543">
        <v>0</v>
      </c>
      <c r="H543">
        <v>0</v>
      </c>
      <c r="I543">
        <v>0</v>
      </c>
    </row>
    <row r="544" spans="1:9" x14ac:dyDescent="0.3">
      <c r="A544" s="71">
        <v>542</v>
      </c>
      <c r="B544" t="s">
        <v>485</v>
      </c>
      <c r="C544" t="s">
        <v>367</v>
      </c>
      <c r="D544" t="s">
        <v>170</v>
      </c>
      <c r="E544" t="s">
        <v>37</v>
      </c>
      <c r="F544" t="s">
        <v>171</v>
      </c>
      <c r="G544">
        <v>0</v>
      </c>
      <c r="H544">
        <v>0</v>
      </c>
      <c r="I544">
        <v>0</v>
      </c>
    </row>
    <row r="545" spans="1:9" x14ac:dyDescent="0.3">
      <c r="A545" s="71">
        <v>543</v>
      </c>
      <c r="B545" t="s">
        <v>485</v>
      </c>
      <c r="C545" t="s">
        <v>184</v>
      </c>
      <c r="D545" t="s">
        <v>170</v>
      </c>
      <c r="E545" t="s">
        <v>37</v>
      </c>
      <c r="F545" t="s">
        <v>171</v>
      </c>
      <c r="G545">
        <v>0</v>
      </c>
      <c r="H545">
        <v>0</v>
      </c>
      <c r="I545">
        <v>0</v>
      </c>
    </row>
    <row r="546" spans="1:9" x14ac:dyDescent="0.3">
      <c r="A546" s="71">
        <v>544</v>
      </c>
      <c r="B546" t="s">
        <v>485</v>
      </c>
      <c r="C546" t="s">
        <v>312</v>
      </c>
      <c r="D546" t="s">
        <v>170</v>
      </c>
      <c r="E546" t="s">
        <v>37</v>
      </c>
      <c r="F546" t="s">
        <v>171</v>
      </c>
      <c r="G546">
        <v>0</v>
      </c>
      <c r="H546">
        <v>0</v>
      </c>
      <c r="I546">
        <v>0</v>
      </c>
    </row>
    <row r="547" spans="1:9" x14ac:dyDescent="0.3">
      <c r="A547" s="71">
        <v>545</v>
      </c>
      <c r="B547" t="s">
        <v>416</v>
      </c>
      <c r="C547" t="s">
        <v>369</v>
      </c>
      <c r="D547" t="s">
        <v>170</v>
      </c>
      <c r="E547" t="s">
        <v>37</v>
      </c>
      <c r="F547" t="s">
        <v>171</v>
      </c>
      <c r="G547">
        <v>5.2512965522710517E-10</v>
      </c>
      <c r="H547">
        <v>2.4231979089463138E-9</v>
      </c>
      <c r="I547">
        <v>1.820878976884422E-9</v>
      </c>
    </row>
    <row r="548" spans="1:9" x14ac:dyDescent="0.3">
      <c r="A548" s="71">
        <v>546</v>
      </c>
      <c r="B548" t="s">
        <v>416</v>
      </c>
      <c r="C548" t="s">
        <v>366</v>
      </c>
      <c r="D548" t="s">
        <v>170</v>
      </c>
      <c r="E548" t="s">
        <v>37</v>
      </c>
      <c r="F548" t="s">
        <v>171</v>
      </c>
      <c r="G548">
        <v>1.105689484205834E-8</v>
      </c>
      <c r="H548">
        <v>5.1018942652119797E-8</v>
      </c>
      <c r="I548">
        <v>3.8339637179047841E-8</v>
      </c>
    </row>
    <row r="549" spans="1:9" x14ac:dyDescent="0.3">
      <c r="A549" s="71">
        <v>547</v>
      </c>
      <c r="B549" t="s">
        <v>416</v>
      </c>
      <c r="C549" t="s">
        <v>179</v>
      </c>
      <c r="D549" t="s">
        <v>170</v>
      </c>
      <c r="E549" t="s">
        <v>37</v>
      </c>
      <c r="F549" t="s">
        <v>171</v>
      </c>
      <c r="G549">
        <v>2.1176407484444E-9</v>
      </c>
      <c r="H549">
        <v>9.7712595896354123E-9</v>
      </c>
      <c r="I549">
        <v>7.3428913949083072E-9</v>
      </c>
    </row>
    <row r="550" spans="1:9" x14ac:dyDescent="0.3">
      <c r="A550" s="71">
        <v>548</v>
      </c>
      <c r="B550" t="s">
        <v>416</v>
      </c>
      <c r="C550" t="s">
        <v>364</v>
      </c>
      <c r="D550" t="s">
        <v>170</v>
      </c>
      <c r="E550" t="s">
        <v>37</v>
      </c>
      <c r="F550" t="s">
        <v>171</v>
      </c>
      <c r="G550">
        <v>1.4203830148750509E-14</v>
      </c>
      <c r="H550">
        <v>1.0360751200969639E-13</v>
      </c>
      <c r="I550">
        <v>4.8916062240838563E-14</v>
      </c>
    </row>
    <row r="551" spans="1:9" x14ac:dyDescent="0.3">
      <c r="A551" s="71">
        <v>549</v>
      </c>
      <c r="B551" t="s">
        <v>486</v>
      </c>
      <c r="C551" t="s">
        <v>184</v>
      </c>
      <c r="D551" t="s">
        <v>170</v>
      </c>
      <c r="E551" t="s">
        <v>37</v>
      </c>
      <c r="F551" t="s">
        <v>171</v>
      </c>
      <c r="G551">
        <v>3.9624351352103907E-7</v>
      </c>
      <c r="H551">
        <v>1.8283545253824339E-6</v>
      </c>
      <c r="I551">
        <v>1.373969163340507E-6</v>
      </c>
    </row>
    <row r="552" spans="1:9" x14ac:dyDescent="0.3">
      <c r="A552" s="71">
        <v>550</v>
      </c>
      <c r="B552" t="s">
        <v>486</v>
      </c>
      <c r="C552" t="s">
        <v>366</v>
      </c>
      <c r="D552" t="s">
        <v>170</v>
      </c>
      <c r="E552" t="s">
        <v>37</v>
      </c>
      <c r="F552" t="s">
        <v>171</v>
      </c>
      <c r="G552">
        <v>1.1052101310402279E-9</v>
      </c>
      <c r="H552">
        <v>5.0996820784192679E-9</v>
      </c>
      <c r="I552">
        <v>3.8323015702514264E-9</v>
      </c>
    </row>
    <row r="553" spans="1:9" x14ac:dyDescent="0.3">
      <c r="A553" s="71">
        <v>551</v>
      </c>
      <c r="B553" t="s">
        <v>486</v>
      </c>
      <c r="C553" t="s">
        <v>297</v>
      </c>
      <c r="D553" t="s">
        <v>170</v>
      </c>
      <c r="E553" t="s">
        <v>37</v>
      </c>
      <c r="F553" t="s">
        <v>171</v>
      </c>
      <c r="G553">
        <v>5.1973368180356479E-8</v>
      </c>
      <c r="H553">
        <v>2.3981652612209158E-7</v>
      </c>
      <c r="I553">
        <v>1.8021696950774659E-7</v>
      </c>
    </row>
    <row r="554" spans="1:9" x14ac:dyDescent="0.3">
      <c r="A554" s="71">
        <v>552</v>
      </c>
      <c r="B554" t="s">
        <v>416</v>
      </c>
      <c r="C554" t="s">
        <v>371</v>
      </c>
      <c r="D554" t="s">
        <v>170</v>
      </c>
      <c r="E554" t="s">
        <v>37</v>
      </c>
      <c r="F554" t="s">
        <v>171</v>
      </c>
      <c r="G554">
        <v>3.0125543359894669E-10</v>
      </c>
      <c r="H554">
        <v>1.390058679864624E-9</v>
      </c>
      <c r="I554">
        <v>1.04459924748914E-9</v>
      </c>
    </row>
    <row r="555" spans="1:9" x14ac:dyDescent="0.3">
      <c r="A555" s="71">
        <v>553</v>
      </c>
      <c r="B555" t="s">
        <v>487</v>
      </c>
      <c r="C555" t="s">
        <v>169</v>
      </c>
      <c r="D555" t="s">
        <v>170</v>
      </c>
      <c r="E555" t="s">
        <v>37</v>
      </c>
      <c r="F555" t="s">
        <v>171</v>
      </c>
      <c r="G555">
        <v>3.3429037004057598E-3</v>
      </c>
      <c r="H555">
        <v>0.41520655779638049</v>
      </c>
      <c r="I555">
        <v>7.8034975406222298E-2</v>
      </c>
    </row>
    <row r="556" spans="1:9" x14ac:dyDescent="0.3">
      <c r="A556" s="71">
        <v>554</v>
      </c>
      <c r="B556" t="s">
        <v>487</v>
      </c>
      <c r="C556" t="s">
        <v>297</v>
      </c>
      <c r="D556" t="s">
        <v>170</v>
      </c>
      <c r="E556" t="s">
        <v>37</v>
      </c>
      <c r="F556" t="s">
        <v>171</v>
      </c>
      <c r="G556">
        <v>0</v>
      </c>
      <c r="H556">
        <v>0</v>
      </c>
      <c r="I556">
        <v>0</v>
      </c>
    </row>
    <row r="557" spans="1:9" x14ac:dyDescent="0.3">
      <c r="A557" s="71">
        <v>555</v>
      </c>
      <c r="B557" t="s">
        <v>487</v>
      </c>
      <c r="C557" t="s">
        <v>312</v>
      </c>
      <c r="D557" t="s">
        <v>170</v>
      </c>
      <c r="E557" t="s">
        <v>37</v>
      </c>
      <c r="F557" t="s">
        <v>171</v>
      </c>
      <c r="G557">
        <v>1.091263685306311E-2</v>
      </c>
      <c r="H557">
        <v>2.0171189511430109E-2</v>
      </c>
      <c r="I557">
        <v>2.183740883805451E-2</v>
      </c>
    </row>
    <row r="558" spans="1:9" x14ac:dyDescent="0.3">
      <c r="A558" s="71">
        <v>556</v>
      </c>
      <c r="B558" t="s">
        <v>487</v>
      </c>
      <c r="C558" t="s">
        <v>367</v>
      </c>
      <c r="D558" t="s">
        <v>170</v>
      </c>
      <c r="E558" t="s">
        <v>37</v>
      </c>
      <c r="F558" t="s">
        <v>171</v>
      </c>
      <c r="G558">
        <v>0.19974947254505709</v>
      </c>
      <c r="H558">
        <v>6.2661855625168836E-2</v>
      </c>
      <c r="I558">
        <v>5.5243902979526881E-2</v>
      </c>
    </row>
    <row r="559" spans="1:9" x14ac:dyDescent="0.3">
      <c r="A559" s="71">
        <v>557</v>
      </c>
      <c r="B559" t="s">
        <v>488</v>
      </c>
      <c r="C559" t="s">
        <v>301</v>
      </c>
      <c r="D559" t="s">
        <v>170</v>
      </c>
      <c r="E559" t="s">
        <v>37</v>
      </c>
      <c r="F559" t="s">
        <v>171</v>
      </c>
      <c r="G559">
        <v>0</v>
      </c>
      <c r="H559">
        <v>0</v>
      </c>
      <c r="I559">
        <v>0</v>
      </c>
    </row>
    <row r="560" spans="1:9" x14ac:dyDescent="0.3">
      <c r="A560" s="71">
        <v>558</v>
      </c>
      <c r="B560" t="s">
        <v>489</v>
      </c>
      <c r="C560" t="s">
        <v>301</v>
      </c>
      <c r="D560" t="s">
        <v>170</v>
      </c>
      <c r="E560" t="s">
        <v>37</v>
      </c>
      <c r="F560" t="s">
        <v>171</v>
      </c>
      <c r="G560">
        <v>0</v>
      </c>
      <c r="H560">
        <v>0</v>
      </c>
      <c r="I560">
        <v>0</v>
      </c>
    </row>
    <row r="561" spans="1:9" x14ac:dyDescent="0.3">
      <c r="A561" s="71">
        <v>559</v>
      </c>
      <c r="B561" t="s">
        <v>490</v>
      </c>
      <c r="C561" t="s">
        <v>301</v>
      </c>
      <c r="D561" t="s">
        <v>170</v>
      </c>
      <c r="E561" t="s">
        <v>37</v>
      </c>
      <c r="F561" t="s">
        <v>171</v>
      </c>
      <c r="G561">
        <v>0</v>
      </c>
      <c r="H561">
        <v>0</v>
      </c>
      <c r="I561">
        <v>0</v>
      </c>
    </row>
    <row r="562" spans="1:9" x14ac:dyDescent="0.3">
      <c r="A562" s="71">
        <v>560</v>
      </c>
      <c r="B562" t="s">
        <v>491</v>
      </c>
      <c r="C562" t="s">
        <v>301</v>
      </c>
      <c r="D562" t="s">
        <v>170</v>
      </c>
      <c r="E562" t="s">
        <v>37</v>
      </c>
      <c r="F562" t="s">
        <v>171</v>
      </c>
      <c r="G562">
        <v>0</v>
      </c>
      <c r="H562">
        <v>0</v>
      </c>
      <c r="I562">
        <v>0</v>
      </c>
    </row>
    <row r="563" spans="1:9" x14ac:dyDescent="0.3">
      <c r="A563" s="71">
        <v>561</v>
      </c>
      <c r="B563" t="s">
        <v>492</v>
      </c>
      <c r="C563" t="s">
        <v>301</v>
      </c>
      <c r="D563" t="s">
        <v>170</v>
      </c>
      <c r="E563" t="s">
        <v>37</v>
      </c>
      <c r="F563" t="s">
        <v>171</v>
      </c>
      <c r="G563">
        <v>0</v>
      </c>
      <c r="H563">
        <v>0</v>
      </c>
      <c r="I563">
        <v>0</v>
      </c>
    </row>
    <row r="564" spans="1:9" x14ac:dyDescent="0.3">
      <c r="A564" s="71">
        <v>562</v>
      </c>
      <c r="B564" t="s">
        <v>409</v>
      </c>
      <c r="C564" t="s">
        <v>367</v>
      </c>
      <c r="D564" t="s">
        <v>170</v>
      </c>
      <c r="E564" t="s">
        <v>37</v>
      </c>
      <c r="F564" t="s">
        <v>171</v>
      </c>
      <c r="G564">
        <v>1.031412169657173</v>
      </c>
      <c r="H564">
        <v>0.1929374141430209</v>
      </c>
      <c r="I564">
        <v>7.4077623249408239E-2</v>
      </c>
    </row>
    <row r="565" spans="1:9" x14ac:dyDescent="0.3">
      <c r="A565" s="71">
        <v>563</v>
      </c>
      <c r="B565" t="s">
        <v>322</v>
      </c>
      <c r="C565" t="s">
        <v>281</v>
      </c>
      <c r="D565" t="s">
        <v>176</v>
      </c>
      <c r="E565" t="s">
        <v>37</v>
      </c>
      <c r="F565" t="s">
        <v>171</v>
      </c>
      <c r="G565">
        <v>9.9256565785873762E-6</v>
      </c>
      <c r="H565">
        <v>4.2422249470197749E-5</v>
      </c>
      <c r="I565">
        <v>4.0926954419754371E-5</v>
      </c>
    </row>
    <row r="566" spans="1:9" x14ac:dyDescent="0.3">
      <c r="A566" s="71">
        <v>564</v>
      </c>
      <c r="B566" t="s">
        <v>310</v>
      </c>
      <c r="C566" t="s">
        <v>281</v>
      </c>
      <c r="D566" t="s">
        <v>176</v>
      </c>
      <c r="E566" t="s">
        <v>37</v>
      </c>
      <c r="F566" t="s">
        <v>171</v>
      </c>
      <c r="G566">
        <v>3.0582480302684357E-5</v>
      </c>
      <c r="H566">
        <v>1.3040697863936091E-4</v>
      </c>
      <c r="I566">
        <v>1.213282195663134E-4</v>
      </c>
    </row>
    <row r="567" spans="1:9" x14ac:dyDescent="0.3">
      <c r="A567" s="71">
        <v>565</v>
      </c>
      <c r="B567" t="s">
        <v>493</v>
      </c>
      <c r="C567" t="s">
        <v>367</v>
      </c>
      <c r="D567" t="s">
        <v>170</v>
      </c>
      <c r="E567" t="s">
        <v>237</v>
      </c>
      <c r="F567" t="s">
        <v>171</v>
      </c>
      <c r="G567">
        <v>3.5242857372229311E-6</v>
      </c>
      <c r="H567">
        <v>8.8045763258215692E-5</v>
      </c>
      <c r="I567">
        <v>1.035024711001062E-4</v>
      </c>
    </row>
    <row r="568" spans="1:9" x14ac:dyDescent="0.3">
      <c r="A568" s="71">
        <v>566</v>
      </c>
      <c r="B568" t="s">
        <v>494</v>
      </c>
      <c r="C568" t="s">
        <v>369</v>
      </c>
      <c r="D568" t="s">
        <v>170</v>
      </c>
      <c r="E568" t="s">
        <v>37</v>
      </c>
      <c r="F568" t="s">
        <v>171</v>
      </c>
      <c r="G568">
        <v>3.9599383780098318E-13</v>
      </c>
      <c r="H568">
        <v>3.7807876440267862E-12</v>
      </c>
      <c r="I568">
        <v>3.216756187529797E-12</v>
      </c>
    </row>
    <row r="569" spans="1:9" x14ac:dyDescent="0.3">
      <c r="A569" s="71">
        <v>567</v>
      </c>
      <c r="B569" t="s">
        <v>495</v>
      </c>
      <c r="C569" t="s">
        <v>367</v>
      </c>
      <c r="D569" t="s">
        <v>170</v>
      </c>
      <c r="E569" t="s">
        <v>37</v>
      </c>
      <c r="F569" t="s">
        <v>171</v>
      </c>
      <c r="G569">
        <v>1.129804290220535E-7</v>
      </c>
      <c r="H569">
        <v>1.370222497009151E-8</v>
      </c>
      <c r="I569">
        <v>2.1794359327982091E-8</v>
      </c>
    </row>
    <row r="570" spans="1:9" x14ac:dyDescent="0.3">
      <c r="A570" s="71">
        <v>568</v>
      </c>
      <c r="B570" t="s">
        <v>496</v>
      </c>
      <c r="C570" t="s">
        <v>497</v>
      </c>
      <c r="D570" t="s">
        <v>170</v>
      </c>
      <c r="E570" t="s">
        <v>37</v>
      </c>
      <c r="F570" t="s">
        <v>171</v>
      </c>
      <c r="G570">
        <v>1.771271127347582E-9</v>
      </c>
      <c r="H570">
        <v>1.9876541377106218E-9</v>
      </c>
      <c r="I570">
        <v>1.9107474199946501E-9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6B1EF2E3F2E64EAC96E66B57E81A98" ma:contentTypeVersion="11" ma:contentTypeDescription="Create a new document." ma:contentTypeScope="" ma:versionID="7d1f205cef578e5083f5690ac96401f9">
  <xsd:schema xmlns:xsd="http://www.w3.org/2001/XMLSchema" xmlns:xs="http://www.w3.org/2001/XMLSchema" xmlns:p="http://schemas.microsoft.com/office/2006/metadata/properties" xmlns:ns3="fe73c3ab-5522-49ff-9ce3-178ae63488ce" xmlns:ns4="c9cdbc8f-0969-46dd-b383-1485876fafa5" targetNamespace="http://schemas.microsoft.com/office/2006/metadata/properties" ma:root="true" ma:fieldsID="8add9929b079c20b13bb6b0acebce2b1" ns3:_="" ns4:_="">
    <xsd:import namespace="fe73c3ab-5522-49ff-9ce3-178ae63488ce"/>
    <xsd:import namespace="c9cdbc8f-0969-46dd-b383-1485876faf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3c3ab-5522-49ff-9ce3-178ae63488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cdbc8f-0969-46dd-b383-1485876faf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73c3ab-5522-49ff-9ce3-178ae63488c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97AD68-5DC3-4166-825D-FFCC1EB39C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73c3ab-5522-49ff-9ce3-178ae63488ce"/>
    <ds:schemaRef ds:uri="c9cdbc8f-0969-46dd-b383-1485876fa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BD4485-24D9-4E2E-B94F-5F4ECFB99DD1}">
  <ds:schemaRefs>
    <ds:schemaRef ds:uri="http://www.w3.org/XML/1998/namespace"/>
    <ds:schemaRef ds:uri="http://schemas.microsoft.com/office/2006/documentManagement/types"/>
    <ds:schemaRef ds:uri="fe73c3ab-5522-49ff-9ce3-178ae63488ce"/>
    <ds:schemaRef ds:uri="http://purl.org/dc/dcmitype/"/>
    <ds:schemaRef ds:uri="c9cdbc8f-0969-46dd-b383-1485876fafa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D43551A-FF6C-40D8-8B29-28FD18D366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NR (Natural rubber)</vt:lpstr>
      <vt:lpstr>PCR-A (acetyelene)</vt:lpstr>
      <vt:lpstr>PCR-B (butadiene)</vt:lpstr>
      <vt:lpstr>Polymerization</vt:lpstr>
      <vt:lpstr>Characterization results</vt:lpstr>
      <vt:lpstr>Inventory results-characteris</vt:lpstr>
      <vt:lpstr>Inventory results-uncharacteris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Buijk</dc:creator>
  <cp:lastModifiedBy>Buijk, R. (Rick)</cp:lastModifiedBy>
  <dcterms:created xsi:type="dcterms:W3CDTF">2024-03-21T12:29:48Z</dcterms:created>
  <dcterms:modified xsi:type="dcterms:W3CDTF">2024-07-08T09:43:44Z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0x010100F96B1EF2E3F2E64EAC96E66B57E81A98</vt:lpwstr>
  </property>
</Properties>
</file>